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26" activeTab="1"/>
  </bookViews>
  <sheets>
    <sheet name="Koptame" sheetId="1" r:id="rId1"/>
    <sheet name="1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Cilv_h">'[1]Koptame'!$C$30</definedName>
    <definedName name="Cilv_h_4">'[2]Koptame'!$C$30</definedName>
    <definedName name="Darbs" localSheetId="1">IF(#REF!&gt;0,VLOOKUP(CONCATENATE(#REF!," ",#REF!),INDIRECT("["&amp;#REF!&amp;"]"&amp;'1 '!Lapa&amp;"!"&amp;"$f:$k"),5,FALSE),"0")</definedName>
    <definedName name="Darbs">IF(#REF!&gt;0,VLOOKUP(CONCATENATE(#REF!," ",#REF!),INDIRECT("["&amp;#REF!&amp;"]"&amp;Lapa&amp;"!"&amp;"$f:$k"),5,FALSE),"0")</definedName>
    <definedName name="Datums">'[3]1'!$D$13</definedName>
    <definedName name="Excel_BuiltIn__FilterDatabase_10" localSheetId="1">'[4]8_3n1iek'!#REF!</definedName>
    <definedName name="Excel_BuiltIn__FilterDatabase_10">'[4]8_3n1iek'!#REF!</definedName>
    <definedName name="Excel_BuiltIn__FilterDatabase_11" localSheetId="1">'[4]8_3n2iek'!#REF!</definedName>
    <definedName name="Excel_BuiltIn__FilterDatabase_11">'[4]8_3n2iek'!#REF!</definedName>
    <definedName name="Excel_BuiltIn__FilterDatabase_15" localSheetId="1">#REF!</definedName>
    <definedName name="Excel_BuiltIn__FilterDatabase_15">#REF!</definedName>
    <definedName name="Excel_BuiltIn__FilterDatabase_20" localSheetId="1">#REF!</definedName>
    <definedName name="Excel_BuiltIn__FilterDatabase_20">#REF!</definedName>
    <definedName name="Excel_BuiltIn__FilterDatabase_21" localSheetId="1">#REF!</definedName>
    <definedName name="Excel_BuiltIn__FilterDatabase_21">#REF!</definedName>
    <definedName name="Excel_BuiltIn__FilterDatabase_27" localSheetId="1">'[4]1_6_1_3_iekl_'!#REF!</definedName>
    <definedName name="Excel_BuiltIn__FilterDatabase_27">'[4]1_6_1_3_iekl_'!#REF!</definedName>
    <definedName name="Excel_BuiltIn__FilterDatabase_37" localSheetId="1">#REF!</definedName>
    <definedName name="Excel_BuiltIn__FilterDatabase_37">#REF!</definedName>
    <definedName name="Excel_BuiltIn__FilterDatabase_42">#REF!</definedName>
    <definedName name="Excel_BuiltIn__FilterDatabase_43">#REF!</definedName>
    <definedName name="Excel_BuiltIn__FilterDatabase_44">#REF!</definedName>
    <definedName name="Excel_BuiltIn__FilterDatabase_5" localSheetId="1">#REF!</definedName>
    <definedName name="Excel_BuiltIn__FilterDatabase_5">#REF!</definedName>
    <definedName name="Excel_BuiltIn__FilterDatabase_6" localSheetId="1">#REF!</definedName>
    <definedName name="Excel_BuiltIn__FilterDatabase_6">#REF!</definedName>
    <definedName name="Excel_BuiltIn__FilterDatabase_62" localSheetId="1">#REF!</definedName>
    <definedName name="Excel_BuiltIn__FilterDatabase_62">#REF!</definedName>
    <definedName name="fer" localSheetId="1">SUBSTITUTE(INDEX([0]!nosaukums,MATCH('[6]Sheet1'!#REF!,[0]!Nosaukums_sais,0))," ","_")</definedName>
    <definedName name="fer">SUBSTITUTE(INDEX([0]!nosaukums,MATCH('[6]Sheet1'!#REF!,[0]!Nosaukums_sais,0))," ","_")</definedName>
    <definedName name="Izmers" localSheetId="1">OFFSET(INDIRECT("["&amp;'[7]Sheet1'!$N$1&amp;"]"&amp;'1 '!Lapa&amp;"!"&amp;"$g$1"),MATCH('[7]Sheet1'!$C1,INDIRECT("["&amp;'[7]Sheet1'!$N$1&amp;"]"&amp;'1 '!Lapa&amp;"!"&amp;"$e:$e"),0)-1,0,COUNTIF(INDIRECT("["&amp;'[7]Sheet1'!$N$1&amp;"]"&amp;'1 '!Lapa&amp;"!"&amp;"$E:$E"),'[7]Sheet1'!$C1),1)</definedName>
    <definedName name="Izmers">OFFSET(INDIRECT("["&amp;'[7]Sheet1'!$N$1&amp;"]"&amp;Lapa&amp;"!"&amp;"$g$1"),MATCH('[7]Sheet1'!$C1,INDIRECT("["&amp;'[7]Sheet1'!$N$1&amp;"]"&amp;Lapa&amp;"!"&amp;"$e:$e"),0)-1,0,COUNTIF(INDIRECT("["&amp;'[7]Sheet1'!$N$1&amp;"]"&amp;Lapa&amp;"!"&amp;"$E:$E"),'[7]Sheet1'!$C1),1)</definedName>
    <definedName name="k">#REF!</definedName>
    <definedName name="K_kopija">IF(LEN(#REF!)&gt;0,#REF!,"")</definedName>
    <definedName name="kauto">#REF!</definedName>
    <definedName name="kcita" localSheetId="1">#REF!</definedName>
    <definedName name="kcita">#REF!</definedName>
    <definedName name="Kods" localSheetId="1">OFFSET(INDIRECT("["&amp;'[7]Sheet1'!$N$1&amp;"]"&amp;'1 '!Lapa&amp;"!"&amp;"$a$2"),0,0,COUNTA(INDIRECT("["&amp;'[7]Sheet1'!$N$1&amp;"]"&amp;'1 '!Lapa&amp;"!"&amp;"$a:$a")),1)</definedName>
    <definedName name="Kods">OFFSET(INDIRECT("["&amp;'[7]Sheet1'!$N$1&amp;"]"&amp;Lapa&amp;"!"&amp;"$a$2"),0,0,COUNTA(INDIRECT("["&amp;'[7]Sheet1'!$N$1&amp;"]"&amp;Lapa&amp;"!"&amp;"$a:$a")),1)</definedName>
    <definedName name="konni" localSheetId="1">#REF!</definedName>
    <definedName name="konni">#REF!</definedName>
    <definedName name="kSB" localSheetId="1">#REF!</definedName>
    <definedName name="kSB">#REF!</definedName>
    <definedName name="ksiltn" localSheetId="1">#REF!</definedName>
    <definedName name="ksiltn">#REF!</definedName>
    <definedName name="ksiltr">#REF!</definedName>
    <definedName name="ksitn">#REF!</definedName>
    <definedName name="kskait">#REF!</definedName>
    <definedName name="ksuk">#REF!</definedName>
    <definedName name="labots" localSheetId="1">OFFSET(INDIRECT("["&amp;'[7]Sheet1'!$N$1&amp;"]"&amp;'1 '!ta&amp;"!"&amp;"$a$2"),0,0,COUNTA(INDIRECT("["&amp;'[7]Sheet1'!$N$1&amp;"]"&amp;'1 '!ta&amp;"!"&amp;"$a:$a")),1)</definedName>
    <definedName name="labots">OFFSET(INDIRECT("["&amp;'[7]Sheet1'!$N$1&amp;"]"&amp;ta&amp;"!"&amp;"$a$2"),0,0,COUNTA(INDIRECT("["&amp;'[7]Sheet1'!$N$1&amp;"]"&amp;ta&amp;"!"&amp;"$a:$a")),1)</definedName>
    <definedName name="Lapa" localSheetId="1">SUBSTITUTE(INDEX([0]!nosaukums,MATCH('[7]Sheet1'!#REF!,[0]!Nosaukums_sais,0))," ","_")</definedName>
    <definedName name="Lapa">SUBSTITUTE(INDEX(nosaukums,MATCH('[7]Sheet1'!#REF!,Nosaukums_sais,0))," ","_")</definedName>
    <definedName name="lastr" localSheetId="1">#REF!</definedName>
    <definedName name="lastr">#REF!</definedName>
    <definedName name="lastr1" localSheetId="1">#REF!</definedName>
    <definedName name="lastr1">#REF!</definedName>
    <definedName name="Materi" localSheetId="1">IF(#REF!&gt;0,VLOOKUP(CONCATENATE(#REF!," ",#REF!),INDIRECT("["&amp;#REF!&amp;"]"&amp;'1 '!Lapa&amp;"!"&amp;"$f:$k"),6,FALSE),"0")</definedName>
    <definedName name="Materi">IF(#REF!&gt;0,VLOOKUP(CONCATENATE(#REF!," ",#REF!),INDIRECT("["&amp;#REF!&amp;"]"&amp;Lapa&amp;"!"&amp;"$f:$k"),6,FALSE),"0")</definedName>
    <definedName name="Merv" localSheetId="1">IF(LEN(#REF!)&gt;0,VLOOKUP(CONCATENATE(#REF!," ",#REF!),INDIRECT("["&amp;#REF!&amp;"]"&amp;'1 '!Lapa&amp;"!"&amp;"$f:$k"),4,FALSE),"")</definedName>
    <definedName name="Merv">IF(LEN(#REF!)&gt;0,VLOOKUP(CONCATENATE(#REF!," ",#REF!),INDIRECT("["&amp;#REF!&amp;"]"&amp;Lapa&amp;"!"&amp;"$f:$k"),4,FALSE),"")</definedName>
    <definedName name="N_kopija">IF(LEN(#REF!)&gt;0,#REF!,"")</definedName>
    <definedName name="nosaukums">'[9]P'!$B$5:$B$331</definedName>
    <definedName name="Nosaukums_sais">{"pn";"VE";"M";"I";"El";"SA";"UV";"TV";"JI";"PA";"TS";"LU";"PI";"LI";"VA";"GV";"G";"DI";"RE";"AR"}</definedName>
    <definedName name="OVERHEADS">#REF!</definedName>
    <definedName name="paraksts" localSheetId="1">#REF!</definedName>
    <definedName name="paraksts">#REF!</definedName>
    <definedName name="Pilns_n" localSheetId="1">IF(LEN(#REF!)&gt;0,VLOOKUP(CONCATENATE(#REF!," ",#REF!),INDIRECT("["&amp;#REF!&amp;"]"&amp;'1 '!Lapa&amp;"!"&amp;"$f:$k"),3,FALSE),"")</definedName>
    <definedName name="Pilns_n">IF(LEN(#REF!)&gt;0,VLOOKUP(CONCATENATE(#REF!," ",#REF!),INDIRECT("["&amp;#REF!&amp;"]"&amp;Lapa&amp;"!"&amp;"$f:$k"),3,FALSE),"")</definedName>
    <definedName name="_xlnm.Print_Area" localSheetId="1">'1 '!$A$1:$Q$63</definedName>
    <definedName name="_xlnm.Print_Area" localSheetId="0">'Koptame'!$A$1:$D$22</definedName>
    <definedName name="_xlnm.Print_Titles" localSheetId="1">'1 '!$15:$15</definedName>
    <definedName name="PROFIT" localSheetId="1">#REF!</definedName>
    <definedName name="PROFIT">#REF!</definedName>
    <definedName name="Psih" localSheetId="1">OFFSET(INDIRECT("["&amp;'[7]Sheet1'!$N$1&amp;"]"&amp;'1 '!Lapa&amp;"!"&amp;"$g$1"),MATCH('[7]Sheet1'!$C1,INDIRECT("["&amp;'[7]Sheet1'!$N$1&amp;"]"&amp;'1 '!Lapa&amp;"!"&amp;"$e:$e"),0)-1,0,COUNTIF(INDIRECT("["&amp;'[7]Sheet1'!$N$1&amp;"]"&amp;'1 '!Lapa&amp;"!"&amp;"$E:$E"),'[7]Sheet1'!$C1),1)</definedName>
    <definedName name="Psih">OFFSET(INDIRECT("["&amp;'[7]Sheet1'!$N$1&amp;"]"&amp;Lapa&amp;"!"&amp;"$g$1"),MATCH('[7]Sheet1'!$C1,INDIRECT("["&amp;'[7]Sheet1'!$N$1&amp;"]"&amp;Lapa&amp;"!"&amp;"$e:$e"),0)-1,0,COUNTIF(INDIRECT("["&amp;'[7]Sheet1'!$N$1&amp;"]"&amp;Lapa&amp;"!"&amp;"$E:$E"),'[7]Sheet1'!$C1),1)</definedName>
    <definedName name="SUM_16_1">'[3]16-1'!$R$424</definedName>
    <definedName name="SUM_17_1">'[3]17-1'!$R$389</definedName>
    <definedName name="SUM_18_1">'[3]18-1'!$R$7627</definedName>
    <definedName name="SUM_19_1">'[3]19-1'!$R$178</definedName>
    <definedName name="SUM_19_2">'[3]19-2'!$R$344</definedName>
    <definedName name="SUM_19_3">'[3]19-3'!$R$115</definedName>
    <definedName name="SUM_19_4">'[3]19-4'!$R$40</definedName>
    <definedName name="SUM_20_1">'[3]20-1'!$R$64</definedName>
    <definedName name="SUM_20_2">'[3]20-2'!$R$36</definedName>
    <definedName name="SUM_20_3">'[3]20-3'!$R$965</definedName>
    <definedName name="SUM_20_4">'[3]20-4'!$R$238</definedName>
    <definedName name="SUM_20_5">'[3]20-5'!$R$192</definedName>
    <definedName name="SUM_20_6">'[3]20-6'!$R$54</definedName>
    <definedName name="SUM_20_7">'[3]20-7'!$R$32</definedName>
    <definedName name="SUM_20_8">'[3]20-8'!$R$413</definedName>
    <definedName name="SUM_22_1">#REF!</definedName>
    <definedName name="SUM_25_1">'[3]25-1'!$R$24</definedName>
    <definedName name="SUM_26_1">'[3]26-1'!$R$23</definedName>
    <definedName name="SUM_27_1">'[3]27-1'!$R$24</definedName>
    <definedName name="SUM_29_1">#REF!</definedName>
    <definedName name="Summary">#REF!</definedName>
    <definedName name="ta" localSheetId="1">SUBSTITUTE(INDEX([0]!tames,MATCH('[7]Sheet1'!#REF!,[0]!Nosaukums_sais,0))," ","_")</definedName>
    <definedName name="ta">SUBSTITUTE(INDEX(tames,MATCH('[7]Sheet1'!#REF!,Nosaukums_sais,0))," ","_")</definedName>
    <definedName name="tam" localSheetId="1">OFFSET(INDIRECT("["&amp;'[7]Sheet1'!$N$1&amp;"]"&amp;'1 '!ta&amp;"!"&amp;"$g$1"),MATCH('[7]Sheet1'!$C1,INDIRECT("["&amp;'[7]Sheet1'!$N$1&amp;"]"&amp;'1 '!ta&amp;"!"&amp;"$e:$e"),0)-1,0,COUNTIF(INDIRECT("["&amp;'[7]Sheet1'!$N$1&amp;"]"&amp;'1 '!ta&amp;"!"&amp;"$E:$E"),'[7]Sheet1'!$C1),1)</definedName>
    <definedName name="tam">OFFSET(INDIRECT("["&amp;'[7]Sheet1'!$N$1&amp;"]"&amp;ta&amp;"!"&amp;"$g$1"),MATCH('[7]Sheet1'!$C1,INDIRECT("["&amp;'[7]Sheet1'!$N$1&amp;"]"&amp;ta&amp;"!"&amp;"$e:$e"),0)-1,0,COUNTIF(INDIRECT("["&amp;'[7]Sheet1'!$N$1&amp;"]"&amp;ta&amp;"!"&amp;"$E:$E"),'[7]Sheet1'!$C1),1)</definedName>
    <definedName name="tame" localSheetId="1">OFFSET(INDIRECT("["&amp;'[7]Sheet1'!$N$1&amp;"]"&amp;'1 '!Lapa&amp;"!"&amp;"$a$2"),0,0,COUNTA(INDIRECT("["&amp;'[7]Sheet1'!$N$1&amp;"]"&amp;'1 '!Lapa&amp;"!"&amp;"$a:$a")),1)</definedName>
    <definedName name="tame">OFFSET(INDIRECT("["&amp;'[7]Sheet1'!$N$1&amp;"]"&amp;Lapa&amp;"!"&amp;"$a$2"),0,0,COUNTA(INDIRECT("["&amp;'[7]Sheet1'!$N$1&amp;"]"&amp;Lapa&amp;"!"&amp;"$a:$a")),1)</definedName>
    <definedName name="tames">{"pn";"vent";"Materiāli";"Izolācija";"Elastīgs_savienojums";"Savienojums";"Ugunsdrošības_vārsts";"T_veidgabals";"Jumta_izvads";"Pāreja";"Trokšņu_slāpētājs";"Lūka";"Pievienojums";"Līkums";"Vārsts";"Gala_vāks";"Gaisa_vads";"Difuzors";"Reste";"Āra_reste"}</definedName>
    <definedName name="Transports">'[1]Koptame'!$C$29</definedName>
    <definedName name="Transports_4">'[2]Koptame'!$C$29</definedName>
    <definedName name="UNFORSEEN" localSheetId="1">#REF!</definedName>
    <definedName name="UNFORSEEN">#REF!</definedName>
    <definedName name="VSAOI">'[1]Koptame'!$C$33</definedName>
    <definedName name="VSAOI_4">'[2]Koptame'!$C$33</definedName>
  </definedNames>
  <calcPr fullCalcOnLoad="1" fullPrecision="0"/>
</workbook>
</file>

<file path=xl/sharedStrings.xml><?xml version="1.0" encoding="utf-8"?>
<sst xmlns="http://schemas.openxmlformats.org/spreadsheetml/2006/main" count="128" uniqueCount="89">
  <si>
    <t>Mērvienība</t>
  </si>
  <si>
    <t>Daudzums</t>
  </si>
  <si>
    <t>  </t>
  </si>
  <si>
    <t>m2</t>
  </si>
  <si>
    <t>VISPĀRCELTNIECĪBAS DARBI</t>
  </si>
  <si>
    <t>kg</t>
  </si>
  <si>
    <t>Nr.p.k.</t>
  </si>
  <si>
    <t>Kods</t>
  </si>
  <si>
    <t>Darbu apraksts vai  materiālu nosaukums</t>
  </si>
  <si>
    <t>Vienības izmaksas</t>
  </si>
  <si>
    <t>Kopā uz visu apjomu</t>
  </si>
  <si>
    <t>Laika norma (c/h)</t>
  </si>
  <si>
    <t>Darba samaksas likme (Ls/h)</t>
  </si>
  <si>
    <t>Darba alga (Ls)</t>
  </si>
  <si>
    <t>Materiāli (Ls)</t>
  </si>
  <si>
    <t>Mehānismi (Ls)</t>
  </si>
  <si>
    <t>Kopā (Ls)</t>
  </si>
  <si>
    <t>Darbietilpība (c/h)</t>
  </si>
  <si>
    <t>Materiāli (Ls/)</t>
  </si>
  <si>
    <t>Summa (Ls)</t>
  </si>
  <si>
    <t>8   (6*7)</t>
  </si>
  <si>
    <t>11    (8+9+10)</t>
  </si>
  <si>
    <t>16    (13+14+15)</t>
  </si>
  <si>
    <t>Kopā :</t>
  </si>
  <si>
    <t>Transporta izdevumi:</t>
  </si>
  <si>
    <t>Kopā tiešās izmaksas:</t>
  </si>
  <si>
    <t xml:space="preserve">Tāmes izmaksas, Ls  </t>
  </si>
  <si>
    <t>L.c.</t>
  </si>
  <si>
    <t>Virsizdevumi:</t>
  </si>
  <si>
    <t>Sociālais  nodoklis:</t>
  </si>
  <si>
    <t>Pasūtītājs:</t>
  </si>
  <si>
    <t>Daugavpils pilsētas dome</t>
  </si>
  <si>
    <t xml:space="preserve">Konkursa nosaukums:     </t>
  </si>
  <si>
    <t xml:space="preserve">Projekta nosaukums:   </t>
  </si>
  <si>
    <t>t.sk.darba aizsardzība:</t>
  </si>
  <si>
    <t>Peļņa:</t>
  </si>
  <si>
    <t>Kopā bez PVN:</t>
  </si>
  <si>
    <t>PVN:</t>
  </si>
  <si>
    <t>Kopā ar PVN:</t>
  </si>
  <si>
    <t>Pasūtījuma Nr.:</t>
  </si>
  <si>
    <t>Pasūtijuma Nr.:</t>
  </si>
  <si>
    <t>BŪVNIECĪBAS KOPTĀME</t>
  </si>
  <si>
    <t>Nr.p/k</t>
  </si>
  <si>
    <t>Papildtāmes Nr.</t>
  </si>
  <si>
    <t>Objekta darbu nosaukums</t>
  </si>
  <si>
    <t>Tāmes izmaksas, (LVL)</t>
  </si>
  <si>
    <t xml:space="preserve">Kopā bez PVN    </t>
  </si>
  <si>
    <t xml:space="preserve">Kopā ar PVN    </t>
  </si>
  <si>
    <t>Lokāla tāme  Nr.1</t>
  </si>
  <si>
    <t>Sastādīja  ____________________N.Giptere, Sertifikāta Nr. 20-6411</t>
  </si>
  <si>
    <t>Pārbaudīja ______________________ S.Beskrovnovs, Sertifikāta Nr. 20-2551</t>
  </si>
  <si>
    <t>Artilērijas arsenāla ēkas rekonstrukcija Daugavpils Rotko Mākslas centra izveidei</t>
  </si>
  <si>
    <r>
      <t>"B" daļai</t>
    </r>
  </si>
  <si>
    <t>Apstiprinu: _____________________</t>
  </si>
  <si>
    <t>_______ gada _____ _____________</t>
  </si>
  <si>
    <t>FASĀDE</t>
  </si>
  <si>
    <t>Veca apmetuma mehāniska noņemšana</t>
  </si>
  <si>
    <t>Fasāžu virsmu apstrāde ar sanācijas javu (14%)</t>
  </si>
  <si>
    <t>- java "RENOGAL" vai analogs</t>
  </si>
  <si>
    <t>Fasāžu virsmu piesūcināšana ar  javu (14%)</t>
  </si>
  <si>
    <t>- java "ESKO-FLUAT" vai analogs</t>
  </si>
  <si>
    <t>03-184</t>
  </si>
  <si>
    <t>Fragmentāra apsmidzināšana ar  javu</t>
  </si>
  <si>
    <t>- java "MGIII+ASOPLAST-MZ" vai analogs</t>
  </si>
  <si>
    <t>- apmetums "THERMOPAL - GP11" vai analogs</t>
  </si>
  <si>
    <t>- apmetums "THERMOPAL - SR44" vai analogs</t>
  </si>
  <si>
    <t>Plāna smalkā kaļķa špaktele</t>
  </si>
  <si>
    <t>- špaktele "THERMOPAL- FS33" vai analogs</t>
  </si>
  <si>
    <t>Fasādes virsmu krāsošana ar energo taupošu membrānu (krāsas)</t>
  </si>
  <si>
    <t>- memebrāna "THERMOSHIELD"  HISTORI-PASREL vai analogs</t>
  </si>
  <si>
    <t>l</t>
  </si>
  <si>
    <t>Metāla inventārsastatņu lietošana fasāžu apdares darbos (noma)</t>
  </si>
  <si>
    <t>100m2</t>
  </si>
  <si>
    <r>
      <t xml:space="preserve">Sakotnējs minerāls porains apmetums </t>
    </r>
    <r>
      <rPr>
        <b/>
        <sz val="9"/>
        <rFont val="Arial"/>
        <family val="2"/>
      </rPr>
      <t>ar dekoratīviem elementiem</t>
    </r>
  </si>
  <si>
    <r>
      <t xml:space="preserve">Sanējošs apmetums </t>
    </r>
    <r>
      <rPr>
        <b/>
        <sz val="9"/>
        <rFont val="Arial"/>
        <family val="2"/>
      </rPr>
      <t>ar dekoratīviem elementiem</t>
    </r>
  </si>
  <si>
    <t>Vispārceltniecības darbi, 2012.gada 28.oktobra protokola p. 8,012.gada 20.maija  Dinaburga cietokšņa bijušā artilērijas arsenāla rekonstrukcijas  aktuālo jautājumu rekomendāciju apspriedes sēdes protokols par papilldus celtniecības un montāžas darbiem,  2012.gada 14.augusta akts par papilddarbiem</t>
  </si>
  <si>
    <t>PVN ( 21%)</t>
  </si>
  <si>
    <t>24.09%</t>
  </si>
  <si>
    <t>m</t>
  </si>
  <si>
    <t>Līstprofila montāža virs cokola no skārda</t>
  </si>
  <si>
    <t>- skārds</t>
  </si>
  <si>
    <t>- skrūves</t>
  </si>
  <si>
    <t>gb.</t>
  </si>
  <si>
    <t>- silikons</t>
  </si>
  <si>
    <t>Pamatnes sagatavošana līstprofila montāžai</t>
  </si>
  <si>
    <t>Sastādīta  2012.gada tirgus cenās, pamatojoties uz AR daļas rasējumiem</t>
  </si>
  <si>
    <t>Papildus būvdarbi objektam Mihaila ielā 3, Daugavpilī, projekta "Artilērijas arsenāla ēkas rekonstrukcija Daugavpils Rotko Mākslas centra izveidei" Vienošanās nr. 3DP/3.4.3.2.0./10/APIA/CFLA/002/001 ietvaros"</t>
  </si>
  <si>
    <t>Iepirkuma identifikācijas numurs DPD 2012/49 ERAF</t>
  </si>
  <si>
    <t xml:space="preserve">Iepirkuma identifikācijas numurs DPD 2012/49 ERAF </t>
  </si>
</sst>
</file>

<file path=xl/styles.xml><?xml version="1.0" encoding="utf-8"?>
<styleSheet xmlns="http://schemas.openxmlformats.org/spreadsheetml/2006/main">
  <numFmts count="4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Ls&quot;;\-#,##0&quot;Ls&quot;"/>
    <numFmt numFmtId="165" formatCode="#,##0&quot;Ls&quot;;[Red]\-#,##0&quot;Ls&quot;"/>
    <numFmt numFmtId="166" formatCode="#,##0.00&quot;Ls&quot;;\-#,##0.00&quot;Ls&quot;"/>
    <numFmt numFmtId="167" formatCode="#,##0.00&quot;Ls&quot;;[Red]\-#,##0.00&quot;Ls&quot;"/>
    <numFmt numFmtId="168" formatCode="_-* #,##0&quot;Ls&quot;_-;\-* #,##0&quot;Ls&quot;_-;_-* &quot;-&quot;&quot;Ls&quot;_-;_-@_-"/>
    <numFmt numFmtId="169" formatCode="_-* #,##0_L_s_-;\-* #,##0_L_s_-;_-* &quot;-&quot;_L_s_-;_-@_-"/>
    <numFmt numFmtId="170" formatCode="_-* #,##0.00&quot;Ls&quot;_-;\-* #,##0.00&quot;Ls&quot;_-;_-* &quot;-&quot;??&quot;Ls&quot;_-;_-@_-"/>
    <numFmt numFmtId="171" formatCode="_-* #,##0.00_L_s_-;\-* #,##0.00_L_s_-;_-* &quot;-&quot;??_L_s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 &quot;#,##0;\-&quot; &quot;#,##0"/>
    <numFmt numFmtId="189" formatCode="&quot; &quot;#,##0;[Red]\-&quot; &quot;#,##0"/>
    <numFmt numFmtId="190" formatCode="&quot; &quot;#,##0.00;\-&quot; &quot;#,##0.00"/>
    <numFmt numFmtId="191" formatCode="&quot; &quot;#,##0.00;[Red]\-&quot; &quot;#,##0.00"/>
    <numFmt numFmtId="192" formatCode="_-&quot; &quot;* #,##0_-;\-&quot; &quot;* #,##0_-;_-&quot; &quot;* &quot;-&quot;_-;_-@_-"/>
    <numFmt numFmtId="193" formatCode="_-&quot; &quot;* #,##0.00_-;\-&quot; &quot;* #,##0.00_-;_-&quot; &quot;* &quot;-&quot;??_-;_-@_-"/>
    <numFmt numFmtId="194" formatCode="#,##0.00\ [$Ls-426]"/>
    <numFmt numFmtId="195" formatCode="#,##0.00\ _L_s"/>
    <numFmt numFmtId="196" formatCode="0.000"/>
    <numFmt numFmtId="197" formatCode="#,##0.00&quot; Ls &quot;;\-#,##0.00&quot; Ls &quot;;&quot; -&quot;#&quot; Ls &quot;;@\ "/>
    <numFmt numFmtId="198" formatCode="0.0"/>
    <numFmt numFmtId="199" formatCode="0.0000"/>
    <numFmt numFmtId="200" formatCode="_-* #,##0.00_-;\-* #,##0.00_-;_-* \-??_-;_-@_-"/>
    <numFmt numFmtId="201" formatCode="_-* #,##0.00_р_._-;\-* #,##0.00_р_._-;_-* &quot;-&quot;??_р_._-;_-@_-"/>
    <numFmt numFmtId="202" formatCode="_-* #,##0.00\ _L_s_-;\-* #,##0.00\ _L_s_-;_-* &quot;-&quot;??\ _L_s_-;_-@_-"/>
  </numFmts>
  <fonts count="39">
    <font>
      <sz val="10"/>
      <name val="Arial Cyr"/>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0"/>
      <name val="Times New Roman"/>
      <family val="1"/>
    </font>
    <font>
      <u val="single"/>
      <sz val="10"/>
      <color indexed="12"/>
      <name val="Arial"/>
      <family val="2"/>
    </font>
    <font>
      <sz val="12"/>
      <name val="Arial"/>
      <family val="2"/>
    </font>
    <font>
      <sz val="10"/>
      <name val="Dutch801 XBd BT"/>
      <family val="1"/>
    </font>
    <font>
      <sz val="11"/>
      <name val="Arial"/>
      <family val="2"/>
    </font>
    <font>
      <b/>
      <sz val="10"/>
      <name val="Arial"/>
      <family val="2"/>
    </font>
    <font>
      <sz val="10"/>
      <color indexed="10"/>
      <name val="Arial"/>
      <family val="2"/>
    </font>
    <font>
      <sz val="9"/>
      <name val="Arial"/>
      <family val="2"/>
    </font>
    <font>
      <sz val="9"/>
      <color indexed="8"/>
      <name val="Arial"/>
      <family val="2"/>
    </font>
    <font>
      <b/>
      <sz val="9"/>
      <name val="Arial"/>
      <family val="2"/>
    </font>
    <font>
      <b/>
      <sz val="12"/>
      <name val="Arial"/>
      <family val="2"/>
    </font>
    <font>
      <b/>
      <i/>
      <sz val="10"/>
      <name val="Arial"/>
      <family val="2"/>
    </font>
    <font>
      <b/>
      <u val="single"/>
      <sz val="10"/>
      <name val="Arial"/>
      <family val="2"/>
    </font>
    <font>
      <b/>
      <sz val="10"/>
      <name val="Arial Cyr"/>
      <family val="2"/>
    </font>
    <font>
      <u val="single"/>
      <sz val="12"/>
      <color indexed="20"/>
      <name val="Arial Cyr"/>
      <family val="2"/>
    </font>
    <font>
      <u val="single"/>
      <sz val="12"/>
      <color indexed="12"/>
      <name val="Arial Cyr"/>
      <family val="2"/>
    </font>
    <font>
      <u val="single"/>
      <sz val="12"/>
      <color theme="11"/>
      <name val="Arial Cyr"/>
      <family val="2"/>
    </font>
    <font>
      <u val="single"/>
      <sz val="12"/>
      <color theme="10"/>
      <name val="Arial Cyr"/>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79" fontId="1" fillId="0" borderId="0" applyFill="0" applyBorder="0" applyAlignment="0" applyProtection="0"/>
    <xf numFmtId="177" fontId="1" fillId="0" borderId="0" applyFill="0" applyBorder="0" applyAlignment="0" applyProtection="0"/>
    <xf numFmtId="187" fontId="1" fillId="0" borderId="0" applyFont="0" applyFill="0" applyBorder="0" applyAlignment="0" applyProtection="0"/>
    <xf numFmtId="200" fontId="1" fillId="0" borderId="0" applyFill="0" applyBorder="0" applyAlignment="0" applyProtection="0"/>
    <xf numFmtId="187" fontId="1" fillId="0" borderId="0" applyFont="0" applyFill="0" applyBorder="0" applyAlignment="0" applyProtection="0"/>
    <xf numFmtId="178" fontId="1" fillId="0" borderId="0" applyFill="0" applyBorder="0" applyAlignment="0" applyProtection="0"/>
    <xf numFmtId="176" fontId="1" fillId="0" borderId="0" applyFill="0" applyBorder="0" applyAlignment="0" applyProtection="0"/>
    <xf numFmtId="170" fontId="1" fillId="0" borderId="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vertical="center"/>
      <protection/>
    </xf>
    <xf numFmtId="0" fontId="16" fillId="0" borderId="0">
      <alignment/>
      <protection/>
    </xf>
    <xf numFmtId="0" fontId="0" fillId="23" borderId="7" applyNumberFormat="0" applyAlignment="0" applyProtection="0"/>
    <xf numFmtId="0" fontId="15" fillId="20" borderId="8" applyNumberFormat="0" applyAlignment="0" applyProtection="0"/>
    <xf numFmtId="0" fontId="22" fillId="0" borderId="0">
      <alignment/>
      <protection/>
    </xf>
    <xf numFmtId="9" fontId="0" fillId="0" borderId="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alignment/>
      <protection/>
    </xf>
    <xf numFmtId="0" fontId="16"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186" fontId="1" fillId="0" borderId="0" applyFont="0" applyFill="0" applyBorder="0" applyAlignment="0" applyProtection="0"/>
    <xf numFmtId="0" fontId="1"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38" fillId="0" borderId="0">
      <alignment/>
      <protection/>
    </xf>
    <xf numFmtId="0" fontId="1" fillId="0" borderId="0">
      <alignment/>
      <protection/>
    </xf>
    <xf numFmtId="0" fontId="1" fillId="0" borderId="0">
      <alignment vertical="center"/>
      <protection/>
    </xf>
    <xf numFmtId="9" fontId="1" fillId="0" borderId="0" applyFont="0" applyFill="0" applyBorder="0" applyAlignment="0" applyProtection="0"/>
    <xf numFmtId="201" fontId="23" fillId="0" borderId="0" applyFont="0" applyFill="0" applyBorder="0" applyAlignment="0" applyProtection="0"/>
    <xf numFmtId="202" fontId="1" fillId="0" borderId="0" applyFont="0" applyFill="0" applyBorder="0" applyAlignment="0" applyProtection="0"/>
  </cellStyleXfs>
  <cellXfs count="160">
    <xf numFmtId="0" fontId="0" fillId="0" borderId="0" xfId="0" applyAlignment="1">
      <alignment/>
    </xf>
    <xf numFmtId="0" fontId="20" fillId="0" borderId="0" xfId="0" applyFont="1" applyFill="1" applyAlignment="1">
      <alignment vertical="center"/>
    </xf>
    <xf numFmtId="0" fontId="20" fillId="0" borderId="0" xfId="0" applyFont="1" applyFill="1" applyAlignment="1">
      <alignment horizontal="center" vertical="center"/>
    </xf>
    <xf numFmtId="2" fontId="20" fillId="0" borderId="0" xfId="0" applyNumberFormat="1" applyFont="1" applyFill="1" applyAlignment="1">
      <alignment vertical="center"/>
    </xf>
    <xf numFmtId="0" fontId="24" fillId="0" borderId="0" xfId="78" applyFont="1" applyBorder="1" applyAlignment="1">
      <alignment horizontal="left" vertical="center"/>
      <protection/>
    </xf>
    <xf numFmtId="0" fontId="25" fillId="0" borderId="10" xfId="0" applyFont="1" applyBorder="1" applyAlignment="1">
      <alignment horizontal="center" vertical="center" textRotation="90"/>
    </xf>
    <xf numFmtId="0" fontId="25" fillId="0" borderId="10" xfId="0" applyFont="1" applyBorder="1" applyAlignment="1">
      <alignment horizontal="center" vertical="center" textRotation="90" wrapText="1"/>
    </xf>
    <xf numFmtId="0" fontId="25" fillId="0" borderId="10" xfId="0" applyFont="1" applyFill="1" applyBorder="1" applyAlignment="1">
      <alignment horizontal="center" vertical="center" textRotation="90"/>
    </xf>
    <xf numFmtId="0" fontId="1" fillId="0" borderId="11" xfId="0" applyFont="1" applyFill="1" applyBorder="1" applyAlignment="1">
      <alignment horizontal="center"/>
    </xf>
    <xf numFmtId="49" fontId="1" fillId="0" borderId="11" xfId="0" applyNumberFormat="1" applyFont="1" applyFill="1" applyBorder="1" applyAlignment="1">
      <alignment horizontal="left"/>
    </xf>
    <xf numFmtId="0" fontId="25" fillId="0" borderId="11" xfId="87" applyFont="1" applyFill="1" applyBorder="1" applyAlignment="1">
      <alignment wrapText="1"/>
      <protection/>
    </xf>
    <xf numFmtId="0" fontId="1" fillId="0" borderId="0" xfId="0" applyFont="1" applyFill="1" applyAlignment="1">
      <alignment vertical="center"/>
    </xf>
    <xf numFmtId="0" fontId="1" fillId="0" borderId="0" xfId="0" applyFont="1" applyAlignment="1">
      <alignment/>
    </xf>
    <xf numFmtId="0" fontId="25" fillId="0" borderId="0" xfId="0" applyFont="1" applyAlignment="1">
      <alignment horizontal="center"/>
    </xf>
    <xf numFmtId="49" fontId="1" fillId="0" borderId="0" xfId="0" applyNumberFormat="1" applyFont="1" applyAlignment="1">
      <alignment/>
    </xf>
    <xf numFmtId="0" fontId="1" fillId="0" borderId="0" xfId="0" applyFont="1" applyFill="1" applyAlignment="1">
      <alignment horizontal="center" vertical="center"/>
    </xf>
    <xf numFmtId="0" fontId="1" fillId="0" borderId="0" xfId="78" applyFont="1" applyBorder="1" applyAlignment="1">
      <alignment horizontal="left" vertical="center"/>
      <protection/>
    </xf>
    <xf numFmtId="49" fontId="26" fillId="0" borderId="0" xfId="78" applyNumberFormat="1" applyFont="1" applyAlignment="1">
      <alignment horizontal="left" vertical="center"/>
      <protection/>
    </xf>
    <xf numFmtId="0" fontId="26" fillId="0" borderId="0" xfId="78" applyFont="1" applyAlignment="1">
      <alignment horizontal="left" vertical="center"/>
      <protection/>
    </xf>
    <xf numFmtId="0" fontId="1" fillId="0" borderId="0" xfId="78" applyFont="1" applyAlignment="1">
      <alignment horizontal="left" vertical="center"/>
      <protection/>
    </xf>
    <xf numFmtId="0" fontId="26" fillId="0" borderId="0" xfId="78" applyFont="1" applyBorder="1" applyAlignment="1">
      <alignment vertical="center" wrapText="1"/>
      <protection/>
    </xf>
    <xf numFmtId="0" fontId="26" fillId="0" borderId="0" xfId="78" applyFont="1" applyAlignment="1">
      <alignment horizontal="left" vertical="center" wrapText="1"/>
      <protection/>
    </xf>
    <xf numFmtId="0" fontId="25" fillId="0" borderId="11" xfId="78" applyNumberFormat="1" applyFont="1" applyFill="1" applyBorder="1" applyAlignment="1" applyProtection="1">
      <alignment horizontal="center" vertical="center"/>
      <protection/>
    </xf>
    <xf numFmtId="1" fontId="25" fillId="0" borderId="11" xfId="78" applyNumberFormat="1" applyFont="1" applyFill="1" applyBorder="1" applyAlignment="1" applyProtection="1">
      <alignment horizontal="center" vertical="center" wrapText="1"/>
      <protection/>
    </xf>
    <xf numFmtId="1" fontId="25" fillId="0" borderId="11" xfId="78" applyNumberFormat="1" applyFont="1" applyFill="1" applyBorder="1" applyAlignment="1" applyProtection="1">
      <alignment horizontal="center" vertical="center"/>
      <protection/>
    </xf>
    <xf numFmtId="0" fontId="1" fillId="0" borderId="11" xfId="0" applyFont="1" applyBorder="1" applyAlignment="1">
      <alignment/>
    </xf>
    <xf numFmtId="2" fontId="27" fillId="0" borderId="11" xfId="0" applyNumberFormat="1" applyFont="1" applyFill="1" applyBorder="1" applyAlignment="1">
      <alignment horizontal="center" vertical="center"/>
    </xf>
    <xf numFmtId="2" fontId="27" fillId="0" borderId="11" xfId="87" applyNumberFormat="1" applyFont="1" applyFill="1" applyBorder="1" applyAlignment="1">
      <alignment horizontal="center" vertical="center" wrapText="1"/>
      <protection/>
    </xf>
    <xf numFmtId="2" fontId="27" fillId="0" borderId="11" xfId="87" applyNumberFormat="1" applyFont="1" applyFill="1" applyBorder="1" applyAlignment="1">
      <alignment horizontal="center" vertical="center"/>
      <protection/>
    </xf>
    <xf numFmtId="2" fontId="29" fillId="0" borderId="11" xfId="87" applyNumberFormat="1" applyFont="1" applyFill="1" applyBorder="1" applyAlignment="1">
      <alignment horizontal="center" vertical="center" wrapText="1"/>
      <protection/>
    </xf>
    <xf numFmtId="0" fontId="29" fillId="0" borderId="11" xfId="87" applyFont="1" applyFill="1" applyBorder="1" applyAlignment="1">
      <alignment horizontal="center" vertical="center" wrapText="1"/>
      <protection/>
    </xf>
    <xf numFmtId="0" fontId="27" fillId="0" borderId="11" xfId="0" applyFont="1" applyBorder="1" applyAlignment="1">
      <alignment horizontal="center" vertical="center"/>
    </xf>
    <xf numFmtId="2" fontId="29" fillId="0" borderId="11" xfId="0" applyNumberFormat="1" applyFont="1" applyBorder="1" applyAlignment="1">
      <alignment horizontal="center" vertical="center"/>
    </xf>
    <xf numFmtId="2" fontId="27" fillId="0" borderId="11" xfId="0" applyNumberFormat="1" applyFont="1" applyBorder="1" applyAlignment="1">
      <alignment horizontal="center" vertical="center"/>
    </xf>
    <xf numFmtId="0" fontId="1" fillId="0" borderId="0" xfId="0" applyFont="1" applyAlignment="1">
      <alignment vertical="center" wrapText="1"/>
    </xf>
    <xf numFmtId="0" fontId="1" fillId="0" borderId="0" xfId="78" applyFont="1" applyAlignment="1">
      <alignment vertical="center"/>
      <protection/>
    </xf>
    <xf numFmtId="0" fontId="1" fillId="0" borderId="0" xfId="77" applyFont="1">
      <alignment/>
      <protection/>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0" fontId="1" fillId="0" borderId="12" xfId="87" applyFont="1" applyBorder="1" applyAlignment="1">
      <alignment horizontal="center" vertical="center"/>
      <protection/>
    </xf>
    <xf numFmtId="4" fontId="27" fillId="0" borderId="11" xfId="77" applyNumberFormat="1" applyFont="1" applyBorder="1" applyAlignment="1">
      <alignment horizontal="center"/>
      <protection/>
    </xf>
    <xf numFmtId="0" fontId="25" fillId="0" borderId="11" xfId="87" applyFont="1" applyBorder="1" applyAlignment="1">
      <alignment horizontal="right" wrapText="1"/>
      <protection/>
    </xf>
    <xf numFmtId="4" fontId="29" fillId="0" borderId="11" xfId="87" applyNumberFormat="1" applyFont="1" applyBorder="1" applyAlignment="1">
      <alignment horizontal="center" wrapText="1"/>
      <protection/>
    </xf>
    <xf numFmtId="0" fontId="1" fillId="0" borderId="11" xfId="77" applyFont="1" applyBorder="1" applyAlignment="1">
      <alignment horizontal="right"/>
      <protection/>
    </xf>
    <xf numFmtId="4" fontId="29" fillId="0" borderId="11" xfId="77" applyNumberFormat="1" applyFont="1" applyBorder="1" applyAlignment="1">
      <alignment horizontal="center"/>
      <protection/>
    </xf>
    <xf numFmtId="2" fontId="27" fillId="0" borderId="0" xfId="0" applyNumberFormat="1" applyFont="1" applyFill="1" applyBorder="1" applyAlignment="1">
      <alignment horizontal="center" vertical="center"/>
    </xf>
    <xf numFmtId="2" fontId="28" fillId="0" borderId="0" xfId="0" applyNumberFormat="1" applyFont="1" applyFill="1" applyBorder="1" applyAlignment="1">
      <alignment horizontal="center" vertical="center"/>
    </xf>
    <xf numFmtId="2" fontId="27" fillId="0" borderId="0" xfId="87" applyNumberFormat="1" applyFont="1" applyFill="1" applyBorder="1" applyAlignment="1">
      <alignment horizontal="center" vertical="center" wrapText="1"/>
      <protection/>
    </xf>
    <xf numFmtId="2" fontId="27" fillId="0" borderId="0" xfId="87" applyNumberFormat="1" applyFont="1" applyFill="1" applyBorder="1" applyAlignment="1">
      <alignment horizontal="center" vertical="center"/>
      <protection/>
    </xf>
    <xf numFmtId="49"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2" fontId="28" fillId="0" borderId="10" xfId="0" applyNumberFormat="1" applyFont="1" applyFill="1" applyBorder="1" applyAlignment="1">
      <alignment horizontal="center" vertical="center"/>
    </xf>
    <xf numFmtId="2" fontId="27" fillId="0" borderId="10" xfId="87" applyNumberFormat="1" applyFont="1" applyFill="1" applyBorder="1" applyAlignment="1">
      <alignment horizontal="center" vertical="center" wrapText="1"/>
      <protection/>
    </xf>
    <xf numFmtId="0" fontId="27" fillId="0" borderId="13" xfId="70" applyFont="1" applyFill="1" applyBorder="1" applyAlignment="1">
      <alignment horizontal="center"/>
      <protection/>
    </xf>
    <xf numFmtId="49" fontId="27" fillId="0" borderId="11" xfId="0" applyNumberFormat="1" applyFont="1" applyFill="1" applyBorder="1" applyAlignment="1">
      <alignment horizontal="center" vertical="center"/>
    </xf>
    <xf numFmtId="9" fontId="27" fillId="0" borderId="11" xfId="87" applyNumberFormat="1" applyFont="1" applyFill="1" applyBorder="1" applyAlignment="1">
      <alignment horizontal="center" vertical="center" wrapText="1"/>
      <protection/>
    </xf>
    <xf numFmtId="4" fontId="27" fillId="0" borderId="11" xfId="77" applyNumberFormat="1" applyFont="1" applyFill="1" applyBorder="1" applyAlignment="1">
      <alignment horizontal="center" vertical="center"/>
      <protection/>
    </xf>
    <xf numFmtId="49" fontId="27" fillId="0" borderId="0" xfId="70" applyNumberFormat="1" applyFont="1" applyFill="1" applyBorder="1" applyAlignment="1">
      <alignment horizontal="left"/>
      <protection/>
    </xf>
    <xf numFmtId="49" fontId="27" fillId="0" borderId="0" xfId="70" applyNumberFormat="1" applyFont="1" applyFill="1" applyBorder="1" applyAlignment="1">
      <alignment horizontal="center"/>
      <protection/>
    </xf>
    <xf numFmtId="49" fontId="27" fillId="0" borderId="0" xfId="70" applyNumberFormat="1" applyFont="1" applyFill="1" applyBorder="1" applyAlignment="1">
      <alignment/>
      <protection/>
    </xf>
    <xf numFmtId="0" fontId="32" fillId="0" borderId="0" xfId="78" applyFont="1" applyBorder="1" applyAlignment="1">
      <alignment horizontal="left" vertical="center"/>
      <protection/>
    </xf>
    <xf numFmtId="0" fontId="1" fillId="0" borderId="0" xfId="78" applyFont="1" applyBorder="1" applyAlignment="1">
      <alignment horizontal="right" vertical="center"/>
      <protection/>
    </xf>
    <xf numFmtId="0" fontId="1" fillId="0" borderId="0" xfId="0" applyFont="1" applyAlignment="1">
      <alignment horizontal="left" vertical="center" wrapText="1"/>
    </xf>
    <xf numFmtId="0" fontId="1" fillId="0" borderId="0" xfId="78" applyFont="1" applyAlignment="1">
      <alignment horizontal="left" vertical="center" wrapText="1"/>
      <protection/>
    </xf>
    <xf numFmtId="0" fontId="1" fillId="24" borderId="11" xfId="68" applyFont="1" applyFill="1" applyBorder="1" applyAlignment="1">
      <alignment horizontal="left" vertical="center" wrapText="1"/>
      <protection/>
    </xf>
    <xf numFmtId="49" fontId="27" fillId="0" borderId="0" xfId="70" applyNumberFormat="1" applyFont="1" applyFill="1" applyBorder="1" applyAlignment="1">
      <alignment wrapText="1"/>
      <protection/>
    </xf>
    <xf numFmtId="0" fontId="27" fillId="0" borderId="0" xfId="0" applyFont="1" applyFill="1" applyBorder="1" applyAlignment="1">
      <alignment horizontal="center" vertical="center"/>
    </xf>
    <xf numFmtId="49" fontId="27" fillId="0" borderId="0" xfId="70" applyNumberFormat="1" applyFont="1" applyFill="1" applyBorder="1" applyAlignment="1">
      <alignment horizontal="center" wrapText="1"/>
      <protection/>
    </xf>
    <xf numFmtId="0" fontId="27" fillId="0" borderId="0" xfId="0" applyFont="1" applyFill="1" applyBorder="1" applyAlignment="1">
      <alignment horizontal="center" vertical="center" wrapText="1"/>
    </xf>
    <xf numFmtId="2" fontId="28" fillId="0" borderId="14" xfId="0" applyNumberFormat="1" applyFont="1" applyFill="1" applyBorder="1" applyAlignment="1">
      <alignment horizontal="center" vertical="center"/>
    </xf>
    <xf numFmtId="49" fontId="27" fillId="0" borderId="14" xfId="0" applyNumberFormat="1" applyFont="1" applyFill="1" applyBorder="1" applyAlignment="1">
      <alignment horizontal="center" vertical="center"/>
    </xf>
    <xf numFmtId="0" fontId="29" fillId="0" borderId="13" xfId="78" applyNumberFormat="1" applyFont="1" applyFill="1" applyBorder="1" applyAlignment="1" applyProtection="1">
      <alignment horizontal="center" vertical="center"/>
      <protection/>
    </xf>
    <xf numFmtId="0" fontId="29" fillId="0" borderId="0" xfId="78" applyNumberFormat="1" applyFont="1" applyFill="1" applyBorder="1" applyAlignment="1" applyProtection="1">
      <alignment horizontal="center" vertical="center"/>
      <protection/>
    </xf>
    <xf numFmtId="1" fontId="29" fillId="0" borderId="0" xfId="78" applyNumberFormat="1" applyFont="1" applyFill="1" applyBorder="1" applyAlignment="1" applyProtection="1">
      <alignment horizontal="center" vertical="center"/>
      <protection/>
    </xf>
    <xf numFmtId="1" fontId="29" fillId="0" borderId="13" xfId="78" applyNumberFormat="1" applyFont="1" applyFill="1" applyBorder="1" applyAlignment="1" applyProtection="1">
      <alignment horizontal="center" vertical="center"/>
      <protection/>
    </xf>
    <xf numFmtId="0" fontId="27" fillId="0" borderId="10" xfId="0" applyFont="1" applyFill="1" applyBorder="1" applyAlignment="1">
      <alignment horizontal="center"/>
    </xf>
    <xf numFmtId="0" fontId="27" fillId="0" borderId="0" xfId="0" applyFont="1" applyFill="1" applyBorder="1" applyAlignment="1">
      <alignment/>
    </xf>
    <xf numFmtId="49" fontId="29" fillId="0" borderId="0" xfId="0" applyNumberFormat="1" applyFont="1" applyFill="1" applyBorder="1" applyAlignment="1">
      <alignment horizontal="center" vertical="justify" wrapText="1"/>
    </xf>
    <xf numFmtId="49" fontId="27" fillId="0" borderId="13" xfId="70" applyNumberFormat="1" applyFont="1" applyFill="1" applyBorder="1" applyAlignment="1">
      <alignment horizontal="center"/>
      <protection/>
    </xf>
    <xf numFmtId="2" fontId="27" fillId="0" borderId="0" xfId="70" applyNumberFormat="1" applyFont="1" applyFill="1" applyBorder="1" applyAlignment="1">
      <alignment horizontal="center"/>
      <protection/>
    </xf>
    <xf numFmtId="2" fontId="27" fillId="0" borderId="13" xfId="87" applyNumberFormat="1" applyFont="1" applyFill="1" applyBorder="1" applyAlignment="1">
      <alignment horizontal="right"/>
      <protection/>
    </xf>
    <xf numFmtId="2" fontId="28" fillId="0" borderId="0" xfId="70" applyNumberFormat="1" applyFont="1" applyFill="1" applyBorder="1" applyAlignment="1">
      <alignment/>
      <protection/>
    </xf>
    <xf numFmtId="2" fontId="28" fillId="0" borderId="13" xfId="70" applyNumberFormat="1" applyFont="1" applyFill="1" applyBorder="1" applyAlignment="1">
      <alignment horizontal="right"/>
      <protection/>
    </xf>
    <xf numFmtId="0" fontId="27" fillId="0" borderId="0" xfId="70" applyFont="1" applyFill="1" applyBorder="1" applyAlignment="1">
      <alignment horizontal="right"/>
      <protection/>
    </xf>
    <xf numFmtId="0" fontId="27" fillId="0" borderId="13" xfId="70" applyFont="1" applyFill="1" applyBorder="1" applyAlignment="1">
      <alignment horizontal="right"/>
      <protection/>
    </xf>
    <xf numFmtId="2" fontId="27" fillId="0" borderId="0" xfId="87" applyNumberFormat="1" applyFont="1" applyFill="1" applyBorder="1" applyAlignment="1">
      <alignment horizontal="right" wrapText="1"/>
      <protection/>
    </xf>
    <xf numFmtId="2" fontId="27" fillId="0" borderId="13" xfId="87" applyNumberFormat="1" applyFont="1" applyFill="1" applyBorder="1" applyAlignment="1">
      <alignment horizontal="right" wrapText="1"/>
      <protection/>
    </xf>
    <xf numFmtId="2" fontId="27" fillId="0" borderId="0" xfId="87" applyNumberFormat="1" applyFont="1" applyFill="1" applyBorder="1" applyAlignment="1">
      <alignment horizontal="right"/>
      <protection/>
    </xf>
    <xf numFmtId="2" fontId="27" fillId="0" borderId="13" xfId="70" applyNumberFormat="1" applyFont="1" applyFill="1" applyBorder="1" applyAlignment="1">
      <alignment horizontal="right"/>
      <protection/>
    </xf>
    <xf numFmtId="2" fontId="27" fillId="0" borderId="13" xfId="70" applyNumberFormat="1" applyFont="1" applyBorder="1" applyAlignment="1">
      <alignment horizontal="right"/>
      <protection/>
    </xf>
    <xf numFmtId="2" fontId="27" fillId="24" borderId="0" xfId="70" applyNumberFormat="1" applyFont="1" applyFill="1" applyBorder="1" applyAlignment="1">
      <alignment horizontal="right"/>
      <protection/>
    </xf>
    <xf numFmtId="2" fontId="27" fillId="0" borderId="0" xfId="70" applyNumberFormat="1" applyFont="1" applyFill="1" applyBorder="1" applyAlignment="1">
      <alignment horizontal="right"/>
      <protection/>
    </xf>
    <xf numFmtId="2" fontId="28" fillId="24" borderId="13" xfId="70" applyNumberFormat="1" applyFont="1" applyFill="1" applyBorder="1" applyAlignment="1">
      <alignment horizontal="right"/>
      <protection/>
    </xf>
    <xf numFmtId="2" fontId="28" fillId="0" borderId="0" xfId="70" applyNumberFormat="1" applyFont="1" applyFill="1" applyBorder="1" applyAlignment="1" applyProtection="1">
      <alignment horizontal="right"/>
      <protection/>
    </xf>
    <xf numFmtId="2" fontId="28" fillId="0" borderId="13" xfId="70" applyNumberFormat="1" applyFont="1" applyFill="1" applyBorder="1" applyAlignment="1" applyProtection="1">
      <alignment horizontal="right"/>
      <protection/>
    </xf>
    <xf numFmtId="0" fontId="27" fillId="0" borderId="13" xfId="70" applyFont="1" applyBorder="1" applyAlignment="1">
      <alignment horizontal="right"/>
      <protection/>
    </xf>
    <xf numFmtId="2" fontId="27" fillId="0" borderId="0" xfId="70" applyNumberFormat="1" applyFont="1" applyBorder="1" applyAlignment="1">
      <alignment horizontal="right"/>
      <protection/>
    </xf>
    <xf numFmtId="0" fontId="27" fillId="0" borderId="14" xfId="0" applyFont="1" applyFill="1" applyBorder="1" applyAlignment="1">
      <alignment horizontal="center"/>
    </xf>
    <xf numFmtId="49" fontId="27" fillId="0" borderId="0" xfId="0" applyNumberFormat="1" applyFont="1" applyFill="1" applyBorder="1" applyAlignment="1">
      <alignment horizontal="left" vertical="justify" wrapText="1"/>
    </xf>
    <xf numFmtId="0" fontId="27" fillId="0" borderId="0" xfId="0" applyFont="1" applyBorder="1" applyAlignment="1">
      <alignment horizontal="left" vertical="justify" wrapText="1"/>
    </xf>
    <xf numFmtId="49" fontId="27" fillId="0" borderId="0" xfId="70" applyNumberFormat="1" applyFont="1" applyFill="1" applyBorder="1" applyAlignment="1">
      <alignment horizontal="right"/>
      <protection/>
    </xf>
    <xf numFmtId="0" fontId="27" fillId="0" borderId="13" xfId="78" applyNumberFormat="1" applyFont="1" applyFill="1" applyBorder="1" applyAlignment="1" applyProtection="1">
      <alignment horizontal="center" vertical="center"/>
      <protection/>
    </xf>
    <xf numFmtId="0" fontId="27" fillId="0" borderId="0" xfId="78" applyNumberFormat="1" applyFont="1" applyFill="1" applyBorder="1" applyAlignment="1" applyProtection="1">
      <alignment horizontal="center" vertical="center"/>
      <protection/>
    </xf>
    <xf numFmtId="2" fontId="27" fillId="0" borderId="0" xfId="78" applyNumberFormat="1" applyFont="1" applyFill="1" applyBorder="1" applyAlignment="1" applyProtection="1">
      <alignment horizontal="center" vertical="center"/>
      <protection/>
    </xf>
    <xf numFmtId="2" fontId="27" fillId="0" borderId="0" xfId="78" applyNumberFormat="1" applyFont="1" applyFill="1" applyBorder="1" applyAlignment="1" applyProtection="1">
      <alignment horizontal="right" vertical="center"/>
      <protection/>
    </xf>
    <xf numFmtId="49" fontId="27" fillId="0" borderId="0" xfId="0" applyNumberFormat="1" applyFont="1" applyFill="1" applyAlignment="1">
      <alignment vertical="center"/>
    </xf>
    <xf numFmtId="1" fontId="27" fillId="0" borderId="13" xfId="78" applyNumberFormat="1" applyFont="1" applyFill="1" applyBorder="1" applyAlignment="1" applyProtection="1">
      <alignment horizontal="center" vertical="center"/>
      <protection/>
    </xf>
    <xf numFmtId="2" fontId="27" fillId="0" borderId="13" xfId="78" applyNumberFormat="1" applyFont="1" applyFill="1" applyBorder="1" applyAlignment="1" applyProtection="1">
      <alignment horizontal="right" vertical="center"/>
      <protection/>
    </xf>
    <xf numFmtId="0" fontId="1" fillId="0" borderId="0" xfId="0" applyFont="1" applyAlignment="1">
      <alignment horizontal="left" vertical="center"/>
    </xf>
    <xf numFmtId="0" fontId="1" fillId="0" borderId="12" xfId="77" applyFont="1" applyBorder="1" applyAlignment="1">
      <alignment horizontal="center"/>
      <protection/>
    </xf>
    <xf numFmtId="0" fontId="1" fillId="0" borderId="15" xfId="77" applyFont="1" applyBorder="1" applyAlignment="1">
      <alignment horizontal="center"/>
      <protection/>
    </xf>
    <xf numFmtId="0" fontId="25" fillId="0" borderId="0" xfId="0" applyFont="1" applyAlignment="1">
      <alignment horizontal="center"/>
    </xf>
    <xf numFmtId="0" fontId="0" fillId="0" borderId="15" xfId="0" applyBorder="1" applyAlignment="1">
      <alignment/>
    </xf>
    <xf numFmtId="0" fontId="1" fillId="0" borderId="0" xfId="77" applyFont="1" applyAlignment="1">
      <alignment wrapText="1"/>
      <protection/>
    </xf>
    <xf numFmtId="0" fontId="1" fillId="0" borderId="0" xfId="77" applyFont="1" applyAlignment="1">
      <alignment vertical="center"/>
      <protection/>
    </xf>
    <xf numFmtId="0" fontId="1" fillId="0" borderId="0" xfId="78" applyFont="1" applyAlignment="1">
      <alignment horizontal="left" vertical="center" wrapText="1"/>
      <protection/>
    </xf>
    <xf numFmtId="0" fontId="0" fillId="0" borderId="0" xfId="0" applyAlignment="1">
      <alignment vertical="center" wrapText="1"/>
    </xf>
    <xf numFmtId="0" fontId="1" fillId="0" borderId="0" xfId="78" applyFont="1" applyAlignment="1">
      <alignment vertical="center" wrapText="1"/>
      <protection/>
    </xf>
    <xf numFmtId="0" fontId="1" fillId="0" borderId="0" xfId="78" applyFont="1" applyBorder="1" applyAlignment="1">
      <alignment horizontal="left" vertical="center"/>
      <protection/>
    </xf>
    <xf numFmtId="0" fontId="1" fillId="0" borderId="0" xfId="0" applyFont="1" applyAlignment="1">
      <alignment horizontal="left" vertical="center" wrapText="1"/>
    </xf>
    <xf numFmtId="0" fontId="29" fillId="0" borderId="11" xfId="87" applyFont="1" applyFill="1" applyBorder="1" applyAlignment="1">
      <alignment horizontal="right" wrapText="1"/>
      <protection/>
    </xf>
    <xf numFmtId="0" fontId="27" fillId="0" borderId="11" xfId="87" applyFont="1" applyFill="1" applyBorder="1" applyAlignment="1">
      <alignment horizontal="right" wrapText="1"/>
      <protection/>
    </xf>
    <xf numFmtId="49" fontId="27" fillId="0" borderId="11" xfId="0" applyNumberFormat="1" applyFont="1" applyFill="1" applyBorder="1" applyAlignment="1">
      <alignment horizontal="right"/>
    </xf>
    <xf numFmtId="0" fontId="27" fillId="0" borderId="11" xfId="79" applyFont="1" applyFill="1" applyBorder="1" applyAlignment="1">
      <alignment horizontal="right"/>
      <protection/>
    </xf>
    <xf numFmtId="49" fontId="27" fillId="0" borderId="0" xfId="70" applyNumberFormat="1" applyFont="1" applyFill="1" applyBorder="1" applyAlignment="1">
      <alignment horizontal="left" wrapText="1"/>
      <protection/>
    </xf>
    <xf numFmtId="49" fontId="27" fillId="0" borderId="0" xfId="70" applyNumberFormat="1" applyFont="1" applyFill="1" applyBorder="1" applyAlignment="1">
      <alignment wrapText="1"/>
      <protection/>
    </xf>
    <xf numFmtId="49" fontId="29" fillId="0" borderId="12" xfId="0" applyNumberFormat="1" applyFont="1" applyBorder="1" applyAlignment="1">
      <alignment horizontal="right"/>
    </xf>
    <xf numFmtId="49" fontId="29" fillId="0" borderId="15" xfId="0" applyNumberFormat="1" applyFont="1" applyBorder="1" applyAlignment="1">
      <alignment horizontal="right"/>
    </xf>
    <xf numFmtId="49" fontId="27" fillId="0" borderId="16" xfId="70" applyNumberFormat="1" applyFont="1" applyFill="1" applyBorder="1" applyAlignment="1">
      <alignment horizontal="left" wrapText="1"/>
      <protection/>
    </xf>
    <xf numFmtId="0" fontId="25" fillId="0" borderId="11" xfId="78" applyNumberFormat="1" applyFont="1" applyFill="1" applyBorder="1" applyAlignment="1" applyProtection="1">
      <alignment horizontal="center" vertical="center" wrapText="1"/>
      <protection/>
    </xf>
    <xf numFmtId="49" fontId="29" fillId="0" borderId="0" xfId="0" applyNumberFormat="1" applyFont="1" applyFill="1" applyBorder="1" applyAlignment="1">
      <alignment horizontal="left" vertical="justify" wrapText="1"/>
    </xf>
    <xf numFmtId="0" fontId="25" fillId="0" borderId="11" xfId="78" applyNumberFormat="1" applyFont="1" applyFill="1" applyBorder="1" applyAlignment="1" applyProtection="1">
      <alignment horizontal="center" vertical="center" textRotation="90" wrapText="1"/>
      <protection/>
    </xf>
    <xf numFmtId="0" fontId="25" fillId="0" borderId="10" xfId="78" applyNumberFormat="1" applyFont="1" applyFill="1" applyBorder="1" applyAlignment="1" applyProtection="1">
      <alignment horizontal="center" vertical="center" textRotation="90" wrapText="1"/>
      <protection/>
    </xf>
    <xf numFmtId="0" fontId="25" fillId="0" borderId="12" xfId="78" applyNumberFormat="1" applyFont="1" applyFill="1" applyBorder="1" applyAlignment="1" applyProtection="1">
      <alignment horizontal="center" vertical="center"/>
      <protection/>
    </xf>
    <xf numFmtId="0" fontId="25" fillId="0" borderId="17" xfId="78" applyNumberFormat="1" applyFont="1" applyFill="1" applyBorder="1" applyAlignment="1" applyProtection="1">
      <alignment horizontal="center" vertical="center"/>
      <protection/>
    </xf>
    <xf numFmtId="0" fontId="25" fillId="0" borderId="15" xfId="78" applyNumberFormat="1" applyFont="1" applyFill="1" applyBorder="1" applyAlignment="1" applyProtection="1">
      <alignment horizontal="center" vertical="center"/>
      <protection/>
    </xf>
    <xf numFmtId="0" fontId="25" fillId="0" borderId="11" xfId="78" applyNumberFormat="1" applyFont="1" applyFill="1" applyBorder="1" applyAlignment="1" applyProtection="1">
      <alignment horizontal="justify" vertical="center"/>
      <protection/>
    </xf>
    <xf numFmtId="0" fontId="25" fillId="0" borderId="10" xfId="78" applyNumberFormat="1" applyFont="1" applyFill="1" applyBorder="1" applyAlignment="1" applyProtection="1">
      <alignment horizontal="justify" vertical="center"/>
      <protection/>
    </xf>
    <xf numFmtId="0" fontId="32" fillId="0" borderId="0" xfId="78" applyFont="1" applyAlignment="1">
      <alignment horizontal="left" vertical="center" wrapText="1"/>
      <protection/>
    </xf>
    <xf numFmtId="0" fontId="33" fillId="0" borderId="0" xfId="0" applyFont="1" applyAlignment="1">
      <alignment horizontal="left" vertical="center" wrapText="1"/>
    </xf>
    <xf numFmtId="0" fontId="1" fillId="0" borderId="0" xfId="78" applyFont="1" applyBorder="1" applyAlignment="1">
      <alignment horizontal="left" vertical="center" wrapText="1"/>
      <protection/>
    </xf>
    <xf numFmtId="2" fontId="25" fillId="0" borderId="0" xfId="78" applyNumberFormat="1" applyFont="1" applyBorder="1" applyAlignment="1">
      <alignment horizontal="center" vertical="center" wrapText="1"/>
      <protection/>
    </xf>
    <xf numFmtId="0" fontId="25" fillId="0" borderId="0" xfId="78" applyFont="1" applyBorder="1" applyAlignment="1">
      <alignment horizontal="center" vertical="center" wrapText="1"/>
      <protection/>
    </xf>
    <xf numFmtId="0" fontId="25" fillId="0" borderId="0" xfId="78" applyFont="1" applyBorder="1" applyAlignment="1">
      <alignment horizontal="center" vertical="center"/>
      <protection/>
    </xf>
    <xf numFmtId="0" fontId="31" fillId="0" borderId="0" xfId="78" applyFont="1" applyBorder="1" applyAlignment="1">
      <alignment horizontal="center" vertical="center"/>
      <protection/>
    </xf>
    <xf numFmtId="0" fontId="32" fillId="0" borderId="0" xfId="0" applyFont="1" applyAlignment="1">
      <alignment vertical="center" wrapText="1"/>
    </xf>
    <xf numFmtId="49" fontId="27" fillId="0" borderId="0" xfId="70" applyNumberFormat="1" applyFont="1" applyFill="1" applyBorder="1" applyAlignment="1">
      <alignment horizontal="right" wrapText="1"/>
      <protection/>
    </xf>
    <xf numFmtId="49" fontId="27" fillId="0" borderId="16" xfId="70" applyNumberFormat="1" applyFont="1" applyFill="1" applyBorder="1" applyAlignment="1">
      <alignment horizontal="right" wrapText="1"/>
      <protection/>
    </xf>
    <xf numFmtId="49" fontId="29" fillId="0" borderId="0" xfId="70" applyNumberFormat="1" applyFont="1" applyFill="1" applyBorder="1" applyAlignment="1">
      <alignment horizontal="left"/>
      <protection/>
    </xf>
    <xf numFmtId="49" fontId="27" fillId="0" borderId="0" xfId="70" applyNumberFormat="1" applyFont="1" applyFill="1" applyBorder="1" applyAlignment="1">
      <alignment horizontal="left" vertical="justify" wrapText="1"/>
      <protection/>
    </xf>
    <xf numFmtId="0" fontId="0" fillId="0" borderId="0" xfId="0" applyAlignment="1">
      <alignment horizontal="left" vertical="center" wrapText="1"/>
    </xf>
    <xf numFmtId="197" fontId="25" fillId="0" borderId="18" xfId="47" applyNumberFormat="1" applyFont="1" applyFill="1" applyBorder="1" applyAlignment="1" applyProtection="1">
      <alignment horizontal="center" vertical="center" wrapText="1"/>
      <protection/>
    </xf>
    <xf numFmtId="197" fontId="25" fillId="0" borderId="19" xfId="47" applyNumberFormat="1" applyFont="1" applyFill="1" applyBorder="1" applyAlignment="1" applyProtection="1">
      <alignment horizontal="center" vertical="center" wrapText="1"/>
      <protection/>
    </xf>
    <xf numFmtId="197" fontId="25" fillId="0" borderId="20" xfId="47" applyNumberFormat="1" applyFont="1" applyFill="1" applyBorder="1" applyAlignment="1" applyProtection="1">
      <alignment horizontal="center" vertical="center" wrapText="1"/>
      <protection/>
    </xf>
    <xf numFmtId="197" fontId="25" fillId="0" borderId="21" xfId="47" applyNumberFormat="1" applyFont="1" applyFill="1" applyBorder="1" applyAlignment="1" applyProtection="1">
      <alignment horizontal="center" vertical="center" wrapText="1"/>
      <protection/>
    </xf>
    <xf numFmtId="0" fontId="25" fillId="0" borderId="12" xfId="78" applyFont="1" applyBorder="1" applyAlignment="1">
      <alignment horizontal="center" vertical="center"/>
      <protection/>
    </xf>
    <xf numFmtId="0" fontId="25" fillId="0" borderId="17" xfId="78" applyFont="1" applyBorder="1" applyAlignment="1">
      <alignment horizontal="center" vertical="center"/>
      <protection/>
    </xf>
    <xf numFmtId="0" fontId="25" fillId="0" borderId="15" xfId="78" applyFont="1" applyBorder="1" applyAlignment="1">
      <alignment horizontal="center" vertical="center"/>
      <protection/>
    </xf>
    <xf numFmtId="0" fontId="32" fillId="0" borderId="0" xfId="0" applyFont="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2 2" xfId="50"/>
    <cellStyle name="Currency 2 3" xfId="51"/>
    <cellStyle name="Currency 3"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rmal 2" xfId="65"/>
    <cellStyle name="Normal 2 2" xfId="66"/>
    <cellStyle name="Normal 2 2 2" xfId="67"/>
    <cellStyle name="Normal 2 3" xfId="68"/>
    <cellStyle name="Normal 3" xfId="69"/>
    <cellStyle name="Normal 4" xfId="70"/>
    <cellStyle name="Normal 4 2" xfId="71"/>
    <cellStyle name="Normal 5" xfId="72"/>
    <cellStyle name="Normal 5 2" xfId="73"/>
    <cellStyle name="Normal 6" xfId="74"/>
    <cellStyle name="Normal 7" xfId="75"/>
    <cellStyle name="Normal 8" xfId="76"/>
    <cellStyle name="Normal_Polu_vidusskola_kopeja" xfId="77"/>
    <cellStyle name="Normal_Sheet1" xfId="78"/>
    <cellStyle name="Normal_Sheet2" xfId="79"/>
    <cellStyle name="Note" xfId="80"/>
    <cellStyle name="Output" xfId="81"/>
    <cellStyle name="Parastais_specifikacija_madona_tiesa" xfId="82"/>
    <cellStyle name="Percent" xfId="83"/>
    <cellStyle name="Percent 2" xfId="84"/>
    <cellStyle name="Percent 3" xfId="85"/>
    <cellStyle name="Percent 4" xfId="86"/>
    <cellStyle name="Style 1" xfId="87"/>
    <cellStyle name="Style 1 2" xfId="88"/>
    <cellStyle name="Title" xfId="89"/>
    <cellStyle name="Total" xfId="90"/>
    <cellStyle name="Warning Text" xfId="91"/>
    <cellStyle name="Гиперссылка 2" xfId="92"/>
    <cellStyle name="Денежный 2" xfId="93"/>
    <cellStyle name="Обычный 2" xfId="94"/>
    <cellStyle name="Обычный 3" xfId="95"/>
    <cellStyle name="Обычный 3 2" xfId="96"/>
    <cellStyle name="Обычный 4" xfId="97"/>
    <cellStyle name="Обычный 4 2" xfId="98"/>
    <cellStyle name="Обычный 5" xfId="99"/>
    <cellStyle name="Обычный 6" xfId="100"/>
    <cellStyle name="Обычный_Final tame 23.04.2008" xfId="101"/>
    <cellStyle name="Процентный 2" xfId="102"/>
    <cellStyle name="Финансовый 2" xfId="103"/>
    <cellStyle name="Финансовый 3"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dia\Rotko_Papild_darbi_tames\B_dalas_pAPILDDARBI_MAJIS_2012\PROJEKTI\Ludzas%20rajona%20slimnica\Korigeta%20tames\B%20E%20S\Objekti\O%20K\06%20Preili\05%20Rugeli\TAME%20Rugel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adia\Rotko_Papild_darbi_tames\B_dalas_pAPILDDARBI_MAJIS_2012\PROJEKTI\Psihoneirologiska%20slimnica\Edinasanas%20bloks%202010%20gads\Edinashanas%20bloka%20izzinas%20un%20akti\PROJEKTI\Psihoneirologiska%20slimnica\Edinasanas%20bloks\Cenas%20piedavajumi"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dia\Rotko_Papild_darbi_tames\B_dalas_pAPILDDARBI_MAJIS_2012\PROJEKTI\Ludzas%20rajona%20slimnica\Korigeta%20tames\Korigeta%20tame%203%20un%20akts\B%20E%20S\Objekti\O%20K\06%20Preili\05%20Rugeli\TAME%20Ruge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Andrej\Desktop\Work\Biblioteka\Buvdarbu%20izm.aprek.formas%20(6.piel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adia\Rotko_Papild_darbi_tames\B_dalas_pAPILDDARBI_MAJIS_2012\PROJEKTI\Ludzas%20rajona%20slimnica\Korigeta%20tames\Korigeta%20tame%203%20un%20akts\Korigeta%20tame%203%20pasititajam%202%20Ludzas%20slimnic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adia\Rotko_Papild_darbi_tames\B_dalas_pAPILDDARBI_MAJIS_2012\PROJEKTI\Ludzas%20rajona%20slimnica\Korigeta%20tames\Korigeta%20tame%205%20ligumam%20Ludzas%20slimnic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tametajs\Local%20Settings\Temporary%20Internet%20Files\Content.IE5\9Y8Z09SM\Ts-3142_Valmiera_Purva_iel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tametajs\Local%20Settings\Temporary%20Internet%20Files\Content.IE5\9Y8Z09SM\Ts-3142_Valmiera_Purva_ie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adia\Rotko_Papild_darbi_tames\B_dalas_pAPILDDARBI_MAJIS_2012\PROJEKTI\Psihoneirologiska%20slimnica\Edinasanas%20bloks%202010%20gads\Edinashanas%20bloka%20izzinas%20un%20akti\Norteks21-09-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Inga_Velve\NO_INGAS\02_02_~1\BIKER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tam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iedāvājum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ptam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ptām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5"/>
      <sheetName val="26"/>
      <sheetName val="27"/>
      <sheetName val="1-1"/>
      <sheetName val="1-2"/>
      <sheetName val="2-1"/>
      <sheetName val="3-1"/>
      <sheetName val="3-2"/>
      <sheetName val="4-1"/>
      <sheetName val="4-2"/>
      <sheetName val="4-3"/>
      <sheetName val="4-4"/>
      <sheetName val="5-1"/>
      <sheetName val="5-2"/>
      <sheetName val="6-1"/>
      <sheetName val="6-2"/>
      <sheetName val="7-1"/>
      <sheetName val="8-1"/>
      <sheetName val="9-1"/>
      <sheetName val="9-2"/>
      <sheetName val="10-1"/>
      <sheetName val="10-2"/>
      <sheetName val="10-3"/>
      <sheetName val="11-1"/>
      <sheetName val="12-1"/>
      <sheetName val="13-1"/>
      <sheetName val="14-1"/>
      <sheetName val="14-2"/>
      <sheetName val="15-1"/>
      <sheetName val="16-1"/>
      <sheetName val="17-1"/>
      <sheetName val="18-1"/>
      <sheetName val="19-1"/>
      <sheetName val="19-2"/>
      <sheetName val="19-3"/>
      <sheetName val="19-4"/>
      <sheetName val="20-1"/>
      <sheetName val="20-2"/>
      <sheetName val="20-3"/>
      <sheetName val="20-4"/>
      <sheetName val="20-5"/>
      <sheetName val="20-6"/>
      <sheetName val="20-7"/>
      <sheetName val="20-8"/>
      <sheetName val="21-1"/>
      <sheetName val="25-1"/>
      <sheetName val="26-1"/>
      <sheetName val="27-1"/>
    </sheetNames>
    <sheetDataSet>
      <sheetData sheetId="1">
        <row r="13">
          <cell r="D13" t="str">
            <v>___ / ___ / 2007</v>
          </cell>
        </row>
      </sheetData>
      <sheetData sheetId="51">
        <row r="424">
          <cell r="R424">
            <v>0</v>
          </cell>
        </row>
      </sheetData>
      <sheetData sheetId="52">
        <row r="389">
          <cell r="R389">
            <v>0</v>
          </cell>
        </row>
      </sheetData>
      <sheetData sheetId="53">
        <row r="7627">
          <cell r="R7627">
            <v>0</v>
          </cell>
        </row>
      </sheetData>
      <sheetData sheetId="54">
        <row r="178">
          <cell r="R178">
            <v>0</v>
          </cell>
        </row>
      </sheetData>
      <sheetData sheetId="55">
        <row r="344">
          <cell r="R344">
            <v>0</v>
          </cell>
        </row>
      </sheetData>
      <sheetData sheetId="56">
        <row r="115">
          <cell r="R115">
            <v>0</v>
          </cell>
        </row>
      </sheetData>
      <sheetData sheetId="57">
        <row r="40">
          <cell r="R40">
            <v>0</v>
          </cell>
        </row>
      </sheetData>
      <sheetData sheetId="58">
        <row r="64">
          <cell r="R64">
            <v>0</v>
          </cell>
        </row>
      </sheetData>
      <sheetData sheetId="59">
        <row r="36">
          <cell r="R36">
            <v>0</v>
          </cell>
        </row>
      </sheetData>
      <sheetData sheetId="60">
        <row r="965">
          <cell r="R965">
            <v>0</v>
          </cell>
        </row>
      </sheetData>
      <sheetData sheetId="61">
        <row r="238">
          <cell r="R238">
            <v>0</v>
          </cell>
        </row>
      </sheetData>
      <sheetData sheetId="62">
        <row r="192">
          <cell r="R192">
            <v>0</v>
          </cell>
        </row>
      </sheetData>
      <sheetData sheetId="63">
        <row r="54">
          <cell r="R54">
            <v>0</v>
          </cell>
        </row>
      </sheetData>
      <sheetData sheetId="64">
        <row r="32">
          <cell r="R32">
            <v>0</v>
          </cell>
        </row>
      </sheetData>
      <sheetData sheetId="65">
        <row r="413">
          <cell r="R413">
            <v>0</v>
          </cell>
        </row>
      </sheetData>
      <sheetData sheetId="67">
        <row r="24">
          <cell r="R24">
            <v>0</v>
          </cell>
        </row>
      </sheetData>
      <sheetData sheetId="68">
        <row r="23">
          <cell r="R23">
            <v>0</v>
          </cell>
        </row>
      </sheetData>
      <sheetData sheetId="69">
        <row r="24">
          <cell r="R2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 np _korigeta_"/>
      <sheetName val="1_1n1_izslegt_"/>
      <sheetName val="1_1_3n1 _ieklaut_"/>
      <sheetName val="1_1_3n2 _ieklaut_"/>
      <sheetName val="1_6_2_3_iekl_"/>
      <sheetName val="3_1_3 _ieklaut_"/>
      <sheetName val="5_3iek"/>
      <sheetName val="6_3iek"/>
      <sheetName val="7_3iek"/>
      <sheetName val="8_3n1iek"/>
      <sheetName val="8_3n2iek"/>
      <sheetName val="9_1_3iek"/>
      <sheetName val="1_1p1_izslegt_"/>
      <sheetName val="1_1_3p1 _ieklaut_"/>
      <sheetName val="1_1p2_izslegt_"/>
      <sheetName val="1_1_3p2 _ieklaut_"/>
      <sheetName val="1_2 _izsl_"/>
      <sheetName val="1_2_3_iekl_"/>
      <sheetName val="1_2_1_3_iekl_"/>
      <sheetName val="1_2_2_3_iekl_"/>
      <sheetName val="1_2_3_3_iekl_"/>
      <sheetName val="1_4 _izsl_"/>
      <sheetName val="1_4_3_iekl_"/>
      <sheetName val="1_5_1_3_iekl_"/>
      <sheetName val="1_5_2 _izsl_"/>
      <sheetName val="1_5_2_3_iekl_"/>
      <sheetName val="1_6_1_3_iekl_"/>
      <sheetName val="1_7_1 _izsl_"/>
      <sheetName val="1_7_1_3 _iekl_"/>
      <sheetName val="1_7_2_izsl_"/>
      <sheetName val="1_7_2_3 _iekl_"/>
      <sheetName val="1_7_3_izsl_"/>
      <sheetName val="1_7_3_3_iekl_"/>
      <sheetName val="1_9_izsl_"/>
      <sheetName val="1_10_3_iekl_"/>
      <sheetName val="1_12_1_izsl_"/>
      <sheetName val="1_12_1_3iek"/>
      <sheetName val="1_12_2_izsl_"/>
      <sheetName val="1_12_2_3iek"/>
      <sheetName val="1_15_izsl_"/>
      <sheetName val="1_15_3iek"/>
      <sheetName val="1_16_3iek"/>
      <sheetName val="1_17_izsl_"/>
      <sheetName val="1_17_3iek"/>
      <sheetName val="1_18_izsl_"/>
      <sheetName val="1_18_3iek"/>
      <sheetName val="1_20_izsl_"/>
      <sheetName val="1_20_3iek"/>
      <sheetName val="11_izsl_"/>
      <sheetName val="11_3iek"/>
      <sheetName val="14_3_iekl_"/>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5_korigeta"/>
      <sheetName val="11izsl"/>
      <sheetName val="11_3izsl"/>
      <sheetName val="11_5"/>
      <sheetName val="4(no5)_korigeta"/>
      <sheetName val="1_1_4 (no5)"/>
      <sheetName val="1-2-4(no5)"/>
      <sheetName val="1-7-1-4(no5)"/>
      <sheetName val="1-10(izsl)"/>
      <sheetName val="1-10-4(no5)"/>
      <sheetName val="14(izslno5)"/>
      <sheetName val="14-4(ieklno5)"/>
      <sheetName val="15(izslno5)"/>
      <sheetName val="15_4(no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1">
          <cell r="N1" t="str">
            <v>Dat.xls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M (2)"/>
      <sheetName val="vent (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i"/>
      <sheetName val="P"/>
      <sheetName val="paskRaksts"/>
      <sheetName val="BD"/>
      <sheetName val="PBTBuvdarbi"/>
    </sheetNames>
    <sheetDataSet>
      <sheetData sheetId="1">
        <row r="5">
          <cell r="B5" t="str">
            <v>ZEMES DARBI</v>
          </cell>
        </row>
        <row r="6">
          <cell r="B6" t="str">
            <v>Mehanizēta grunts rakšana</v>
          </cell>
        </row>
        <row r="7">
          <cell r="B7" t="str">
            <v>Grunts rakšana ar roku darbaspēku</v>
          </cell>
        </row>
        <row r="9">
          <cell r="B9" t="str">
            <v>PĀĻI</v>
          </cell>
        </row>
        <row r="10">
          <cell r="B10" t="str">
            <v>Dzīto proves pāļu ierīkošana 300x300, garums 8m</v>
          </cell>
        </row>
        <row r="11">
          <cell r="B11" t="str">
            <v>Dzīto pāļu ierīkošana 300x300, garums 7m</v>
          </cell>
        </row>
        <row r="13">
          <cell r="B13" t="str">
            <v>ŠĶEMBAS, SMILTS</v>
          </cell>
        </row>
        <row r="14">
          <cell r="B14" t="str">
            <v>Blietētu šķembu pabērums zem grīdas plātnes, b=150mm</v>
          </cell>
        </row>
        <row r="15">
          <cell r="B15" t="str">
            <v>Blietētu šķembu pabērums zem grīdas plātnes, b=230mm</v>
          </cell>
        </row>
        <row r="16">
          <cell r="B16" t="str">
            <v>Blietētu šķembu pabērums zem režģogiem, b=250mm</v>
          </cell>
        </row>
        <row r="17">
          <cell r="B17" t="str">
            <v>Šķembu pabērums 50mm</v>
          </cell>
        </row>
        <row r="18">
          <cell r="B18" t="str">
            <v>Smilts kārta, b=50mm</v>
          </cell>
        </row>
        <row r="19">
          <cell r="B19" t="str">
            <v>Smilts kārta, b=100mm</v>
          </cell>
        </row>
        <row r="20">
          <cell r="B20" t="str">
            <v>Šķembu pabērums vid. 270mm</v>
          </cell>
        </row>
        <row r="21">
          <cell r="B21" t="str">
            <v>Šķembu pabērums b=200mm</v>
          </cell>
        </row>
        <row r="23">
          <cell r="B23" t="str">
            <v>VEIDŅI</v>
          </cell>
        </row>
        <row r="24">
          <cell r="B24" t="str">
            <v>Inventāro veidņu uzstādīšana, nojaukšana gludam pārsegumam</v>
          </cell>
        </row>
        <row r="25">
          <cell r="B25" t="str">
            <v>Inventāro veidņu uzstādīšana, nojaukšana gludam, slīpam pārsegumam</v>
          </cell>
        </row>
        <row r="26">
          <cell r="B26" t="str">
            <v>Inventāro veidņu uzstādīšana, nojaukšana kolonnām</v>
          </cell>
        </row>
        <row r="27">
          <cell r="B27" t="str">
            <v>Inventāro veidņu uzstādīšana, nojaukšana režģogiem</v>
          </cell>
        </row>
        <row r="28">
          <cell r="B28" t="str">
            <v>Inventāro veidņu uzstādīšana, nojaukšana sienām</v>
          </cell>
        </row>
        <row r="29">
          <cell r="B29" t="str">
            <v>Inventāro veidņu uzstādīšana, nojaukšana sienām, slīpām</v>
          </cell>
        </row>
        <row r="30">
          <cell r="B30" t="str">
            <v>Veidņu uzstādīšana un nojaukšana grīdas plātnes malām</v>
          </cell>
        </row>
        <row r="32">
          <cell r="B32" t="str">
            <v>STIEGROŠANA</v>
          </cell>
        </row>
        <row r="33">
          <cell r="B33" t="str">
            <v>Gludu pārsegumu stiegrošana</v>
          </cell>
        </row>
        <row r="34">
          <cell r="B34" t="str">
            <v>Gludu, slīpu pārsegumu stiegrošana</v>
          </cell>
        </row>
        <row r="35">
          <cell r="B35" t="str">
            <v>Kāpņu laukumu stiegrošana</v>
          </cell>
        </row>
        <row r="36">
          <cell r="B36" t="str">
            <v>Kolonnu stiegrošana</v>
          </cell>
        </row>
        <row r="37">
          <cell r="B37" t="str">
            <v>Mon. dz. betona sienu stiegrošana</v>
          </cell>
        </row>
        <row r="38">
          <cell r="B38" t="str">
            <v>Mon. dz. betona slīpu sienu stiegrošana</v>
          </cell>
        </row>
        <row r="39">
          <cell r="B39" t="str">
            <v>Režģogu stiegrošana</v>
          </cell>
        </row>
        <row r="40">
          <cell r="B40" t="str">
            <v>Stiegrojuma sieta uzstādīšana grīdām divās kārtās</v>
          </cell>
        </row>
        <row r="41">
          <cell r="B41" t="str">
            <v>Mon. betona slīpumu veidojošās kārtas stiegrošana</v>
          </cell>
        </row>
        <row r="43">
          <cell r="B43" t="str">
            <v>BETONĒŠANA</v>
          </cell>
        </row>
        <row r="44">
          <cell r="B44" t="str">
            <v>Betonētas virsmas slīpēšana</v>
          </cell>
        </row>
        <row r="45">
          <cell r="B45" t="str">
            <v>Deformācijas šuvju izveidošana</v>
          </cell>
        </row>
        <row r="46">
          <cell r="B46" t="str">
            <v>Gluda bezsiju pārseguma betonēšana, b=220mm</v>
          </cell>
        </row>
        <row r="47">
          <cell r="B47" t="str">
            <v>Gluda, slīpa bezsiju pārseguma betonēšana, b=250mm</v>
          </cell>
        </row>
        <row r="48">
          <cell r="B48" t="str">
            <v>Grīdu betonēšana, b=300mm</v>
          </cell>
        </row>
        <row r="49">
          <cell r="B49" t="str">
            <v>Grīdu betonēšana, b=100mm</v>
          </cell>
        </row>
        <row r="50">
          <cell r="B50" t="str">
            <v>Javas izlīdzinošā kārta, b=50mm</v>
          </cell>
        </row>
        <row r="51">
          <cell r="B51" t="str">
            <v>Javas kārta slīpuma veidošanai, b=50mm</v>
          </cell>
        </row>
        <row r="52">
          <cell r="B52" t="str">
            <v>Betona kārta slīpuma veidošanai, b=80 līdz 120mm</v>
          </cell>
        </row>
        <row r="53">
          <cell r="B53" t="str">
            <v>Betona kārta slīpuma veidošanai, b=120mm</v>
          </cell>
        </row>
        <row r="54">
          <cell r="B54" t="str">
            <v>Betona kārta slīpuma veidošanai, b=50 līdz 140mm</v>
          </cell>
        </row>
        <row r="55">
          <cell r="B55" t="str">
            <v>Kolonnu betonēšana, 250x250mm</v>
          </cell>
        </row>
        <row r="56">
          <cell r="B56" t="str">
            <v>Kolonnu betonēšana, 300x300mm</v>
          </cell>
        </row>
        <row r="57">
          <cell r="B57" t="str">
            <v>Kolonnu betonēšana, 300x600mm</v>
          </cell>
        </row>
        <row r="58">
          <cell r="B58" t="str">
            <v>Kolonnu betonēšana, 400x400mm</v>
          </cell>
        </row>
        <row r="59">
          <cell r="B59" t="str">
            <v>Kolonnu betonēšana, 400x700mm</v>
          </cell>
        </row>
        <row r="60">
          <cell r="B60" t="str">
            <v>Kolonnu betonēšana, 400x1100mm</v>
          </cell>
        </row>
        <row r="61">
          <cell r="B61" t="str">
            <v>Kolonnu betonēšana, 450x450mm</v>
          </cell>
        </row>
        <row r="62">
          <cell r="B62" t="str">
            <v>Režģogu betonēšana</v>
          </cell>
        </row>
        <row r="63">
          <cell r="B63" t="str">
            <v>Sienu betonēšana, b=150mm</v>
          </cell>
        </row>
        <row r="64">
          <cell r="B64" t="str">
            <v>Sienu betonēšana, b=200mm</v>
          </cell>
        </row>
        <row r="65">
          <cell r="B65" t="str">
            <v>Sienu betonēšana, b=250mm</v>
          </cell>
        </row>
        <row r="66">
          <cell r="B66" t="str">
            <v>Sienu betonēšana, b=150mm, slīpas</v>
          </cell>
        </row>
        <row r="67">
          <cell r="B67" t="str">
            <v>Sienu betonēšana, 200mm betons+110mm akmens vate+ 150mm gaisa šķirkārta+ 200mm betons</v>
          </cell>
        </row>
        <row r="68">
          <cell r="B68" t="str">
            <v>Sienu betonēšana, 200mm betons+100mm akmens vate+ 150mm betons</v>
          </cell>
        </row>
        <row r="69">
          <cell r="B69" t="str">
            <v>Sienu betonēšana, 200mm betons+100mm akmens vate+150mm betons, slīpas</v>
          </cell>
        </row>
        <row r="70">
          <cell r="B70" t="str">
            <v>Sienu betonēšana, 200mm betons+100mm akmens vate+150mm gaisa sķirkārta+150mm betons, slīpas</v>
          </cell>
        </row>
        <row r="72">
          <cell r="B72" t="str">
            <v>IZOLĀCIJA, ĢEOTEKSTILS</v>
          </cell>
        </row>
        <row r="73">
          <cell r="B73" t="str">
            <v>Grīdas hidroizolācija no 2 kārtām polietilēna plēves</v>
          </cell>
        </row>
        <row r="74">
          <cell r="B74" t="str">
            <v>Grīdas hidroizolācija no 2 kārtām bituminizēta ruļļu materiāla</v>
          </cell>
        </row>
        <row r="75">
          <cell r="B75" t="str">
            <v>Izlīdzinošas hidroizolējošas javas kārtas 20mm izveidošana uz pāļu galiem</v>
          </cell>
        </row>
        <row r="76">
          <cell r="B76" t="str">
            <v>Grīdas izolācija ar akmens vati 80mm</v>
          </cell>
        </row>
        <row r="77">
          <cell r="B77" t="str">
            <v>Grīdas izolācija ar akmens vati 50mm</v>
          </cell>
        </row>
        <row r="78">
          <cell r="B78" t="str">
            <v>Ģeotekstila ieklāšana</v>
          </cell>
        </row>
        <row r="80">
          <cell r="B80" t="str">
            <v>METĀLKONSTRUKCIJAS</v>
          </cell>
        </row>
        <row r="81">
          <cell r="B81" t="str">
            <v>Metāla konstrukciju ārējās kāpnes</v>
          </cell>
        </row>
        <row r="83">
          <cell r="B83" t="str">
            <v>KOKA KONSTRUKCIJAS</v>
          </cell>
        </row>
        <row r="88">
          <cell r="B88" t="str">
            <v>SALIEKAMĀ DZ. BETONA KONSTRUKCIJAS</v>
          </cell>
        </row>
        <row r="89">
          <cell r="B89" t="str">
            <v>Sal. dz. betona kāpņu laidu (16 pakāpieni) montāža</v>
          </cell>
        </row>
        <row r="91">
          <cell r="B91" t="str">
            <v>MŪRI</v>
          </cell>
        </row>
        <row r="92">
          <cell r="B92" t="str">
            <v>Fibo bloku mūris, b=150mm</v>
          </cell>
        </row>
        <row r="93">
          <cell r="B93" t="str">
            <v>Fibo bloku mūris, b=250mm</v>
          </cell>
        </row>
        <row r="95">
          <cell r="B95" t="str">
            <v>JUMTS</v>
          </cell>
        </row>
        <row r="100">
          <cell r="B100" t="str">
            <v>METĀLA KARKASA KONSTRUKCIJAS</v>
          </cell>
        </row>
        <row r="101">
          <cell r="B101" t="str">
            <v>Metāla karkasa 75mm sienas ar divkārtu ģipškartona apšuvumu un akmens vates 60mm izolāciju</v>
          </cell>
        </row>
        <row r="102">
          <cell r="B102" t="str">
            <v>Metāla karkasa 100mm sienas ar divkārtu ģipškartona apšuvumu un akmens vates 100mm izolāciju</v>
          </cell>
        </row>
        <row r="103">
          <cell r="B103" t="str">
            <v>Metāla karkasa 50mm sienas ar divkārtu ģipškartona apšuvumu no vienas puses</v>
          </cell>
        </row>
        <row r="104">
          <cell r="B104" t="str">
            <v>Piekārto ģipškartona griestu montāža, piekārts metāla karkass 1 līmenī (Knauf D113)</v>
          </cell>
        </row>
        <row r="106">
          <cell r="B106" t="str">
            <v>AILAS, STIKLOJUMS</v>
          </cell>
        </row>
        <row r="110">
          <cell r="B110" t="str">
            <v>FASĀDE</v>
          </cell>
        </row>
        <row r="111">
          <cell r="B111" t="str">
            <v>Betonēto ārsienu izlīdzināšana ar līmjavu, gruntēšana, apdare ar dekoratīvo apmetumu un krāsošana</v>
          </cell>
        </row>
        <row r="112">
          <cell r="B112" t="str">
            <v>Pandusa slīpās virsmas siltināšana no apakšas, pielīmējot akmens vati, apdare ar dekoratīvo apmetumu un krāsošana</v>
          </cell>
        </row>
        <row r="113">
          <cell r="B113" t="str">
            <v>Fasādes un ailu malu siltināšana, pielīmējot akmens vati, apdare ar dekoratīvo apmetumu un krāsošana</v>
          </cell>
        </row>
        <row r="114">
          <cell r="B114" t="str">
            <v>Sastatņu uzstādīšana un nojaukšana</v>
          </cell>
        </row>
        <row r="117">
          <cell r="B117" t="str">
            <v>MELNĀS GRĪDAS</v>
          </cell>
        </row>
        <row r="120">
          <cell r="B120" t="str">
            <v>IEKŠSIENU APDARE</v>
          </cell>
        </row>
        <row r="121">
          <cell r="B121" t="str">
            <v>Ar mašīnapmetumu apmesto sienu virsmu špaktelēšana, slīpēšana, gruntēšana, krāsošana</v>
          </cell>
        </row>
        <row r="122">
          <cell r="B122" t="str">
            <v>Betonētu sienu virsmu izlīdzināšana ar ģipša apmetumu, špaktelēšana, slīpēšana, gruntēšana, krāsošana</v>
          </cell>
        </row>
        <row r="123">
          <cell r="B123" t="str">
            <v>Ģipškartona sienu virsmu špaktelēšana, slīpēšana, gruntēšana, krāsošana</v>
          </cell>
        </row>
        <row r="124">
          <cell r="B124" t="str">
            <v>Mūra gruntēšana un apmešana ar mašīnapmetumu ≈15mm biezumā</v>
          </cell>
        </row>
        <row r="125">
          <cell r="B125" t="str">
            <v>Sienu hidroizolācija un flīzēšana ar keramikas flīzēm</v>
          </cell>
        </row>
        <row r="127">
          <cell r="B127" t="str">
            <v>ĀRSIENU APDARE</v>
          </cell>
        </row>
        <row r="130">
          <cell r="B130" t="str">
            <v>GRIESTI</v>
          </cell>
        </row>
        <row r="131">
          <cell r="B131" t="str">
            <v>Betonētu griestu virsmu izlīdzināšana ar ģipša apmetumu, špaktelēšana, slīpēšana, gruntēšana, krāsošana</v>
          </cell>
        </row>
        <row r="132">
          <cell r="B132" t="str">
            <v>Ģipškartona griestu virsmu špaktelēšana, slīpēšana, gruntēšana, krāsošana</v>
          </cell>
        </row>
        <row r="134">
          <cell r="B134" t="str">
            <v>PIEKĀRTIE GRIESTI</v>
          </cell>
        </row>
        <row r="135">
          <cell r="B135" t="str">
            <v>Alumīnija režģveida griestu montāža</v>
          </cell>
        </row>
        <row r="136">
          <cell r="B136" t="str">
            <v>Moduļveida griestu montāža Armstrong</v>
          </cell>
        </row>
        <row r="138">
          <cell r="B138" t="str">
            <v>GRĪDAS</v>
          </cell>
        </row>
        <row r="139">
          <cell r="B139" t="str">
            <v>Betonētas grīdas pārklāšana ar pretputekļu pārklājumu</v>
          </cell>
        </row>
        <row r="140">
          <cell r="B140" t="str">
            <v>Grīdu apdare ar virsmas cietinātāju</v>
          </cell>
        </row>
        <row r="141">
          <cell r="B141" t="str">
            <v>Grīdu flīzēšana ar akmens masas flīzēm</v>
          </cell>
        </row>
        <row r="142">
          <cell r="B142" t="str">
            <v>Grīdu flīzēšana ar keramikas flīzēm</v>
          </cell>
        </row>
        <row r="143">
          <cell r="B143" t="str">
            <v>PVC grīdas seguma ieklāšana , iesk. virsmas sagatavošanu un šuvju apstrādi</v>
          </cell>
        </row>
        <row r="144">
          <cell r="B144" t="str">
            <v>Linoleja grīdas ieklāšana, iesk. virsmas sagatavošanu un šuvju apstrādi</v>
          </cell>
        </row>
        <row r="145">
          <cell r="B145" t="str">
            <v>Paklājflīžu grīdas seguma ieklāšana, iesk. virsmas sagatavošanu</v>
          </cell>
        </row>
        <row r="147">
          <cell r="B147" t="str">
            <v>MARGAS</v>
          </cell>
        </row>
        <row r="148">
          <cell r="B148" t="str">
            <v>Kāpņu margu montāža</v>
          </cell>
        </row>
        <row r="149">
          <cell r="B149" t="str">
            <v>Terašu margu montāža</v>
          </cell>
        </row>
        <row r="151">
          <cell r="B151" t="str">
            <v>KĀPNES IEKŠTELPĀS</v>
          </cell>
        </row>
        <row r="152">
          <cell r="B152" t="str">
            <v>Kāpņu laukumu flīzēšana ar akmens masas flīzēm</v>
          </cell>
        </row>
        <row r="153">
          <cell r="B153" t="str">
            <v>Kāpņu pakāpienu horizontālās virsmas sagatavošana un pārklāšana ar neslīdošu epoksīda sastāvu</v>
          </cell>
        </row>
        <row r="154">
          <cell r="B154" t="str">
            <v>Kāpņu pretpakāpienu virsmas sagatavošana un pārklāšana ar epoksīda sastāvu</v>
          </cell>
        </row>
        <row r="155">
          <cell r="B155" t="str">
            <v>ZEMGRĪDAS EL. APSILDE</v>
          </cell>
        </row>
        <row r="159">
          <cell r="B159" t="str">
            <v>LABIEKĀRTOŠANA</v>
          </cell>
        </row>
        <row r="160">
          <cell r="B160" t="str">
            <v>Betona bruģakmens ieklāšana</v>
          </cell>
        </row>
        <row r="161">
          <cell r="B161" t="str">
            <v>Asfaltbetona ieklāšana</v>
          </cell>
        </row>
        <row r="163">
          <cell r="B163" t="str">
            <v>KOMPLEKSĀS CENAS</v>
          </cell>
        </row>
        <row r="164">
          <cell r="B164" t="str">
            <v>Starpsienu betonēšana, iesk. veidņus, armatūru</v>
          </cell>
        </row>
        <row r="165">
          <cell r="B165" t="str">
            <v>Rūdītā stikla starpsienas alumīnija rāmjos, iesk. durvis utt.</v>
          </cell>
        </row>
        <row r="166">
          <cell r="B166" t="str">
            <v>Logi ar bruņustikliem</v>
          </cell>
        </row>
        <row r="167">
          <cell r="B167" t="str">
            <v>Pieejas kontroles sistēmas</v>
          </cell>
        </row>
        <row r="168">
          <cell r="B168" t="str">
            <v>Nezināmas durvis</v>
          </cell>
        </row>
        <row r="169">
          <cell r="B169" t="str">
            <v>Virsgaismas nezināmas konstrukcijas</v>
          </cell>
        </row>
        <row r="170">
          <cell r="B170" t="str">
            <v>Nesošais karkass 100mm, akmens vate 100mm, pretvēja plāksne ROB 50 20mm, vēdināma gaisa šķirkārta, profili saplākšņa piestiprināšanai 22mm, slīpēts standarta saplāksnis 24mm</v>
          </cell>
        </row>
        <row r="171">
          <cell r="B171" t="str">
            <v>Fasādes apdare ar Prefa alumīnija loksnēm</v>
          </cell>
        </row>
        <row r="172">
          <cell r="B172" t="str">
            <v>Fasādes apdare ar Extoriet apdares plātnēm</v>
          </cell>
        </row>
        <row r="173">
          <cell r="B173" t="str">
            <v>Melno grīdu izbūve  130 vai 50mm izolācija/dažāda biezuma stiegrota betona grīda /dubultā grīdu sistēma ar tērauda pjedestāliem/</v>
          </cell>
        </row>
        <row r="174">
          <cell r="B174" t="str">
            <v>Dažādas jumta konstrukcijas, iesk. parapetu apdari ar alumīnija loksnēm, iekšējās notekas, aqua drene ar betona pamatni</v>
          </cell>
        </row>
        <row r="176">
          <cell r="B176" t="str">
            <v>MATERIĀLI</v>
          </cell>
        </row>
        <row r="177">
          <cell r="B177" t="str">
            <v> - Akmens masas grīdas flīzes 300x300mm</v>
          </cell>
        </row>
        <row r="178">
          <cell r="B178" t="str">
            <v> - Akmens vate Paroc FAS4 (RAL) 80mm</v>
          </cell>
        </row>
        <row r="179">
          <cell r="B179" t="str">
            <v> - Akmens vate Paroc FAS4 (RAL) 100mm</v>
          </cell>
        </row>
        <row r="180">
          <cell r="B180" t="str">
            <v> - Akmens vate Paroc FAS4 (RAL) 150mm</v>
          </cell>
        </row>
        <row r="181">
          <cell r="B181" t="str">
            <v> - Akmens vate Paroc GRS20 (VL) 150mm</v>
          </cell>
        </row>
        <row r="182">
          <cell r="B182" t="str">
            <v> - Akmens vate Paroc GRS20 (VL) 80mm</v>
          </cell>
        </row>
        <row r="183">
          <cell r="B183" t="str">
            <v> - Akmens vate Paroc GRS20 (VL) 50mm</v>
          </cell>
        </row>
        <row r="184">
          <cell r="B184" t="str">
            <v> - Akmens vate Paroc ROS30 (AKL) 110mm</v>
          </cell>
        </row>
        <row r="185">
          <cell r="B185" t="str">
            <v> - Akmens vate Paroc ROS30 (AKL) 100mm</v>
          </cell>
        </row>
        <row r="186">
          <cell r="B186" t="str">
            <v> - Akmens vate Paroc UNS (IL) 100mm</v>
          </cell>
        </row>
        <row r="187">
          <cell r="B187" t="str">
            <v> - Akmens vate Paroc UNS (IL) 60mm</v>
          </cell>
        </row>
        <row r="188">
          <cell r="B188" t="str">
            <v> - Amortizējoša blīvlenta 95mm</v>
          </cell>
        </row>
        <row r="189">
          <cell r="B189" t="str">
            <v> - Amortizējoša blīvlenta 75mm</v>
          </cell>
        </row>
        <row r="190">
          <cell r="B190" t="str">
            <v> - Amortizējoša blīvlenta 50mm</v>
          </cell>
        </row>
        <row r="191">
          <cell r="B191" t="str">
            <v> - Apmetuma stūris 30x30mm</v>
          </cell>
        </row>
        <row r="192">
          <cell r="B192" t="str">
            <v> - Apmetuma vadulas 6x21mm</v>
          </cell>
        </row>
        <row r="193">
          <cell r="B193" t="str">
            <v> - Armatūra 10 AIII</v>
          </cell>
        </row>
        <row r="194">
          <cell r="B194" t="str">
            <v> - Armatūra 12 AIII</v>
          </cell>
        </row>
        <row r="195">
          <cell r="B195" t="str">
            <v> - Armatūra 32 AIII</v>
          </cell>
        </row>
        <row r="196">
          <cell r="B196" t="str">
            <v> - Armatūra 6 AI</v>
          </cell>
        </row>
        <row r="197">
          <cell r="B197" t="str">
            <v> - Armatūras siets</v>
          </cell>
        </row>
        <row r="198">
          <cell r="B198" t="str">
            <v> - Asfaltbetons AC.16</v>
          </cell>
        </row>
        <row r="199">
          <cell r="B199" t="str">
            <v> - Asfaltbetons SMA11 50mm</v>
          </cell>
        </row>
        <row r="200">
          <cell r="B200" t="str">
            <v> - Ātrā enkuriekare CD profilam 60/27</v>
          </cell>
        </row>
        <row r="201">
          <cell r="B201" t="str">
            <v> - Betona bruģakmens</v>
          </cell>
        </row>
        <row r="202">
          <cell r="B202" t="str">
            <v> - Betons, baltais</v>
          </cell>
        </row>
        <row r="203">
          <cell r="B203" t="str">
            <v> - Betons B5 F75 W4</v>
          </cell>
        </row>
        <row r="204">
          <cell r="B204" t="str">
            <v> - Betons B20 F75 W4</v>
          </cell>
        </row>
        <row r="205">
          <cell r="B205" t="str">
            <v> - Betons B25 F75 W4</v>
          </cell>
        </row>
        <row r="206">
          <cell r="B206" t="str">
            <v> - Betons B30 F75 W6</v>
          </cell>
        </row>
        <row r="207">
          <cell r="B207" t="str">
            <v> - Bituminizēts ruļļu materiāls</v>
          </cell>
        </row>
        <row r="208">
          <cell r="B208" t="str">
            <v> - CD profilu savienotājs 60/27/0,6</v>
          </cell>
        </row>
        <row r="209">
          <cell r="B209" t="str">
            <v> - Cokola profils 100mm</v>
          </cell>
        </row>
        <row r="210">
          <cell r="B210" t="str">
            <v> - Deformācijas šuvju materiāls</v>
          </cell>
        </row>
        <row r="211">
          <cell r="B211" t="str">
            <v> - Dekoratīvais apmetums Reibeputz 1-6mm, Kreisel</v>
          </cell>
        </row>
        <row r="212">
          <cell r="B212" t="str">
            <v> - Dībeļi Ejot ar metāla serdeni 8x135mm</v>
          </cell>
        </row>
        <row r="213">
          <cell r="B213" t="str">
            <v> - Dībeļi Ejot ar metāla serdeni 8x195mm</v>
          </cell>
        </row>
        <row r="214">
          <cell r="B214" t="str">
            <v> - Dībeļi K6/35</v>
          </cell>
        </row>
        <row r="215">
          <cell r="B215" t="str">
            <v> - Dībeļskrūves Koelner 8x40/4,5x50mm</v>
          </cell>
        </row>
        <row r="216">
          <cell r="B216" t="str">
            <v> - Distancerčūskas SNAP SNAKE 80-130</v>
          </cell>
        </row>
        <row r="217">
          <cell r="B217" t="str">
            <v> - Distanceri SNAP SMD 20/25</v>
          </cell>
        </row>
        <row r="218">
          <cell r="B218" t="str">
            <v> - Distanceri SNAP SMD 30/40</v>
          </cell>
        </row>
        <row r="219">
          <cell r="B219" t="str">
            <v> - Durvis, ārējās, metāla, ar furnitūru un piederumiem </v>
          </cell>
        </row>
        <row r="220">
          <cell r="B220" t="str">
            <v> - Durvis, iekšējās, metāla, ar furnitūru un piederumiem</v>
          </cell>
        </row>
        <row r="221">
          <cell r="B221" t="str">
            <v> - Durvis, koka, iesk. bīdāmas durvis</v>
          </cell>
        </row>
        <row r="222">
          <cell r="B222" t="str">
            <v> - Durvis, metāla, ieroču telpai</v>
          </cell>
        </row>
        <row r="223">
          <cell r="B223" t="str">
            <v> - Durvis, metāla bīdāmās,ar furmitūru un piederumiem</v>
          </cell>
        </row>
        <row r="224">
          <cell r="B224" t="str">
            <v> - Durvis, stikla, bīdāmas, ar furnitūru un piederumiem</v>
          </cell>
        </row>
        <row r="225">
          <cell r="B225" t="str">
            <v> - Durvis seifam</v>
          </cell>
        </row>
        <row r="226">
          <cell r="B226" t="str">
            <v> - Durvis, speciālas drošības, metāla, ar furnitūru un piederumiem</v>
          </cell>
        </row>
        <row r="227">
          <cell r="B227" t="str">
            <v> - Durvis, stiklotas, alumīnija rāmī, ar furnitūru un piederumiem</v>
          </cell>
        </row>
        <row r="228">
          <cell r="B228" t="str">
            <v> - Egalizācijas krāsa cokolam Hansa Sokkel</v>
          </cell>
        </row>
        <row r="229">
          <cell r="B229" t="str">
            <v> - El. apsildes kabeļi Deviflex, montāžas lentas</v>
          </cell>
        </row>
        <row r="230">
          <cell r="B230" t="str">
            <v> - Epoksīdu sastāvs Caparol Dispobox</v>
          </cell>
        </row>
        <row r="231">
          <cell r="B231" t="str">
            <v> - Epoksīdu sastāvs Mapecoat Universal</v>
          </cell>
        </row>
        <row r="232">
          <cell r="B232" t="str">
            <v> - Epoksīdu sastāvs Mapecoat I</v>
          </cell>
        </row>
        <row r="233">
          <cell r="B233" t="str">
            <v> - Fasāžu konstrukcijas, stiklotas, aprīkotas ar alumīnija žalūzijām</v>
          </cell>
        </row>
        <row r="234">
          <cell r="B234" t="str">
            <v> - FIBO armatūra</v>
          </cell>
        </row>
        <row r="235">
          <cell r="B235" t="str">
            <v> - Fibo bloki 150mm 3MPa</v>
          </cell>
        </row>
        <row r="236">
          <cell r="B236" t="str">
            <v> - Fibo bloki 250mm 5MPa</v>
          </cell>
        </row>
        <row r="237">
          <cell r="B237" t="str">
            <v> - Flīžu līme Mapei Adesilex P9</v>
          </cell>
        </row>
        <row r="238">
          <cell r="B238" t="str">
            <v> - Grunts Bostik Primer 6000</v>
          </cell>
        </row>
        <row r="239">
          <cell r="B239" t="str">
            <v> - Grunts Knauf Betokontakt</v>
          </cell>
        </row>
        <row r="240">
          <cell r="B240" t="str">
            <v> - Grunts Knauf Putzgrund</v>
          </cell>
        </row>
        <row r="241">
          <cell r="B241" t="str">
            <v> - Grunts Knauf Tiefengrund</v>
          </cell>
        </row>
        <row r="242">
          <cell r="B242" t="str">
            <v> - Grunts Mapeprimer P100</v>
          </cell>
        </row>
        <row r="243">
          <cell r="B243" t="str">
            <v> - Gruntskrāsa Beckers Scotte Grund</v>
          </cell>
        </row>
        <row r="244">
          <cell r="B244" t="str">
            <v> - Ģeotekstils Terrasafe 3000</v>
          </cell>
        </row>
        <row r="245">
          <cell r="B245" t="str">
            <v> - Ģipša apmetums Knauf Rotband</v>
          </cell>
        </row>
        <row r="246">
          <cell r="B246" t="str">
            <v> - Ģipša mašīnapmetums Knauf MP-75</v>
          </cell>
        </row>
        <row r="247">
          <cell r="B247" t="str">
            <v> - Ģipškartona plātnes GKB 12,5mm standarta, Knauf</v>
          </cell>
        </row>
        <row r="248">
          <cell r="B248" t="str">
            <v> - Ģipškartona plātnes GKBI 12,5mm mitrumizturīgās, Knauf</v>
          </cell>
        </row>
        <row r="249">
          <cell r="B249" t="str">
            <v> - Ģipškartona plātnes GKF 12,5mm ugunsdrošās Knauf</v>
          </cell>
        </row>
        <row r="250">
          <cell r="B250" t="str">
            <v> - Hidroizolācijas sastāvs uz cementa bāzes Mapelastic</v>
          </cell>
        </row>
        <row r="251">
          <cell r="B251" t="str">
            <v> - Hidroizolējoša java uz cementa bāzes Vandex Uni Mortar 1</v>
          </cell>
        </row>
        <row r="252">
          <cell r="B252" t="str">
            <v> - Java M250</v>
          </cell>
        </row>
        <row r="253">
          <cell r="B253" t="str">
            <v> - Kāpnes, ārējas metāla konstrukcijas</v>
          </cell>
        </row>
        <row r="254">
          <cell r="B254" t="str">
            <v> - Keramikas grīdas flīzes</v>
          </cell>
        </row>
        <row r="255">
          <cell r="B255" t="str">
            <v> - Keramikas sienu flīzes</v>
          </cell>
        </row>
        <row r="256">
          <cell r="B256" t="str">
            <v> - Krāsa lateksa Beckerplast 7</v>
          </cell>
        </row>
        <row r="257">
          <cell r="B257" t="str">
            <v> - Krāsa silikāta Hansa Silicat</v>
          </cell>
        </row>
        <row r="258">
          <cell r="B258" t="str">
            <v> - Krustveida savienotājs CD profilam 60/27/0,6</v>
          </cell>
        </row>
        <row r="259">
          <cell r="B259" t="str">
            <v> - Kvarca smiltis 0,4mm</v>
          </cell>
        </row>
        <row r="260">
          <cell r="B260" t="str">
            <v> - Līme linolejam Forbo 525</v>
          </cell>
        </row>
        <row r="261">
          <cell r="B261" t="str">
            <v> - Līme paklāja segumiem Forbo 522</v>
          </cell>
        </row>
        <row r="262">
          <cell r="B262" t="str">
            <v> - Līmjava Knauf LSZ-2</v>
          </cell>
        </row>
        <row r="263">
          <cell r="B263" t="str">
            <v> - Linolejs, dabīgais</v>
          </cell>
        </row>
        <row r="264">
          <cell r="B264" t="str">
            <v> - Logi, alumīnija rāmī, ar iebūves piederumiem, furnitūru utt. aprīkoti ar alumīnija žalūzijām</v>
          </cell>
        </row>
        <row r="265">
          <cell r="B265" t="str">
            <v> - Margas terasēm</v>
          </cell>
        </row>
        <row r="266">
          <cell r="B266" t="str">
            <v> - Margas kāpnēm</v>
          </cell>
        </row>
        <row r="267">
          <cell r="B267" t="str">
            <v> - Metāla profili CD 60/27/0,6</v>
          </cell>
        </row>
        <row r="268">
          <cell r="B268" t="str">
            <v> - Metāla profili CW100</v>
          </cell>
        </row>
        <row r="269">
          <cell r="B269" t="str">
            <v> - Metāla profili CW75</v>
          </cell>
        </row>
        <row r="270">
          <cell r="B270" t="str">
            <v> - Metāla profili CW50</v>
          </cell>
        </row>
        <row r="271">
          <cell r="B271" t="str">
            <v> - Metāla profili UD 28/27/0,6</v>
          </cell>
        </row>
        <row r="272">
          <cell r="B272" t="str">
            <v> - Metāla profili UW50</v>
          </cell>
        </row>
        <row r="273">
          <cell r="B273" t="str">
            <v> - Metāla profili UW75</v>
          </cell>
        </row>
        <row r="274">
          <cell r="B274" t="str">
            <v> - Metāla profili UW100</v>
          </cell>
        </row>
        <row r="275">
          <cell r="B275" t="str">
            <v> - Metināšanas stieple linolejam</v>
          </cell>
        </row>
        <row r="276">
          <cell r="B276" t="str">
            <v> - Mūrjava Muurisegu M100/600</v>
          </cell>
        </row>
        <row r="277">
          <cell r="B277" t="str">
            <v> - Paklājflīzes Interface</v>
          </cell>
        </row>
        <row r="278">
          <cell r="B278" t="str">
            <v> - Palodzes, iekšējās</v>
          </cell>
        </row>
        <row r="279">
          <cell r="B279" t="str">
            <v> - Pērkamie materiāli (konusi, aizbāžņi, caurulītes)</v>
          </cell>
        </row>
        <row r="280">
          <cell r="B280" t="str">
            <v> - Piekares sistēma, alumīnija  režģveida griesti Favor Magnagrid 9, acs izmērs 75mm, profila augstums 40mm, krāsa alumīnijs standarts; palīgmateriāli</v>
          </cell>
        </row>
        <row r="281">
          <cell r="B281" t="str">
            <v> - Piekares sistēma, Armstrong griestu plātnes 600x600mm, palīgmateriāli</v>
          </cell>
        </row>
        <row r="282">
          <cell r="B282" t="str">
            <v> - Polietilēna plēve LDPE 200mikr</v>
          </cell>
        </row>
        <row r="283">
          <cell r="B283" t="str">
            <v> - PVC grīdas segums, antistatisks</v>
          </cell>
        </row>
        <row r="284">
          <cell r="B284" t="str">
            <v> - Sal. dz. betona kāpņu laids ar 16 pakāpieniem (nestandarta izstrādājums)</v>
          </cell>
        </row>
        <row r="285">
          <cell r="B285" t="str">
            <v> - Saplāksnis laminētais 21mm</v>
          </cell>
        </row>
        <row r="286">
          <cell r="B286" t="str">
            <v> - Sietlenta, stikla šķiedras</v>
          </cell>
        </row>
        <row r="287">
          <cell r="B287" t="str">
            <v> - Siets SSA-1363-S</v>
          </cell>
        </row>
        <row r="288">
          <cell r="B288" t="str">
            <v> - Skrūves LN3,5x9mm</v>
          </cell>
        </row>
        <row r="289">
          <cell r="B289" t="str">
            <v> - Skrūves TN3,5x25mm</v>
          </cell>
        </row>
        <row r="290">
          <cell r="B290" t="str">
            <v> - Skrūves TN3,5x35mm</v>
          </cell>
        </row>
        <row r="291">
          <cell r="B291" t="str">
            <v> - Smilšpapīrs Nr. 120</v>
          </cell>
        </row>
        <row r="292">
          <cell r="B292" t="str">
            <v> - Smilšpapīrs Nr. 60</v>
          </cell>
        </row>
        <row r="293">
          <cell r="B293" t="str">
            <v> - Smiltis</v>
          </cell>
        </row>
        <row r="294">
          <cell r="B294" t="str">
            <v> - Stieple ar cilpu 25cm-75cm</v>
          </cell>
        </row>
        <row r="295">
          <cell r="B295" t="str">
            <v> - Stieple siešanai</v>
          </cell>
        </row>
        <row r="296">
          <cell r="B296" t="str">
            <v> - Stūra šina ģipškartonam CINK 31/31mm</v>
          </cell>
        </row>
        <row r="297">
          <cell r="B297" t="str">
            <v> - Stūris ēku siltināšanai PVC siets</v>
          </cell>
        </row>
        <row r="298">
          <cell r="B298" t="str">
            <v> - Šķembas</v>
          </cell>
        </row>
        <row r="299">
          <cell r="B299" t="str">
            <v> - Špaktele Beckers Breplasta H</v>
          </cell>
        </row>
        <row r="300">
          <cell r="B300" t="str">
            <v> - Špaktele Bostik Comby</v>
          </cell>
        </row>
        <row r="301">
          <cell r="B301" t="str">
            <v> - Šuvju aizpildītājs flīzēm Mapei Ultracolor</v>
          </cell>
        </row>
        <row r="302">
          <cell r="B302" t="str">
            <v> - Šuvju špaktele ģipškartonam  Knauf Uniflott impragniert</v>
          </cell>
        </row>
        <row r="303">
          <cell r="B303" t="str">
            <v> - Šuvju špaktele ģipškartonam Knauf Uniflott</v>
          </cell>
        </row>
        <row r="304">
          <cell r="B304" t="str">
            <v> - Tonēšanas izmaksas</v>
          </cell>
        </row>
        <row r="305">
          <cell r="B305" t="str">
            <v> - Vadulas</v>
          </cell>
        </row>
        <row r="306">
          <cell r="B306" t="str">
            <v> - Veidņu eļļa</v>
          </cell>
        </row>
        <row r="307">
          <cell r="B307" t="str">
            <v> - Virsmas cietinātājs Neodur HE 2</v>
          </cell>
        </row>
        <row r="308">
          <cell r="B308" t="str">
            <v> - Zāģmateriāli veidņiem</v>
          </cell>
        </row>
        <row r="310">
          <cell r="B310" t="str">
            <v>TEHNIKA</v>
          </cell>
        </row>
        <row r="311">
          <cell r="B311" t="str">
            <v> - Apmetuma mašīna mašīnapmetumam</v>
          </cell>
        </row>
        <row r="312">
          <cell r="B312" t="str">
            <v> - Betona sūknis</v>
          </cell>
        </row>
        <row r="313">
          <cell r="B313" t="str">
            <v> - Buldozers T-130</v>
          </cell>
        </row>
        <row r="314">
          <cell r="B314" t="str">
            <v> - Celtņa darbs</v>
          </cell>
        </row>
        <row r="315">
          <cell r="B315" t="str">
            <v> - Dziļumvibrators ar pārvadu 5m , vāle 34-70mm</v>
          </cell>
        </row>
        <row r="316">
          <cell r="B316" t="str">
            <v> - Kolonnu veidņu Frami Universal īre</v>
          </cell>
        </row>
        <row r="317">
          <cell r="B317" t="str">
            <v> - Maisītājs mūrjavai</v>
          </cell>
        </row>
        <row r="318">
          <cell r="B318" t="str">
            <v> - Margu īre pārseguma veidņiem (ned)</v>
          </cell>
        </row>
        <row r="319">
          <cell r="B319" t="str">
            <v> - Mūrnieku pastatnes</v>
          </cell>
        </row>
        <row r="320">
          <cell r="B320" t="str">
            <v> - Pārseguma veidņu īre gludam pārsegumam Dokaflex &lt;4.50m (ned)</v>
          </cell>
        </row>
        <row r="321">
          <cell r="B321" t="str">
            <v> - Pārseguma veidņu īre gludam,slīpam pārsegumam (ned)</v>
          </cell>
        </row>
        <row r="322">
          <cell r="B322" t="str">
            <v> - Sastatņu īre</v>
          </cell>
        </row>
        <row r="323">
          <cell r="B323" t="str">
            <v> - Sienu veidņu Frami Framak īre (ned)</v>
          </cell>
        </row>
        <row r="324">
          <cell r="B324" t="str">
            <v> - Sienu veidņu īre slīpām sienām</v>
          </cell>
        </row>
        <row r="325">
          <cell r="B325" t="str">
            <v> - Slīpmašīna benzīna 600mm kompl.</v>
          </cell>
        </row>
        <row r="326">
          <cell r="B326" t="str">
            <v> - Slīpmašīna benzīna 900mm kompl.</v>
          </cell>
        </row>
        <row r="327">
          <cell r="B327" t="str">
            <v> - Špakteļmašīna</v>
          </cell>
        </row>
        <row r="328">
          <cell r="B328" t="str">
            <v> - Vibrolata 5,25m</v>
          </cell>
        </row>
        <row r="329">
          <cell r="B329" t="str">
            <v> - Vibroplate 450-500kg</v>
          </cell>
        </row>
        <row r="330">
          <cell r="B330" t="str">
            <v> - Vibroplate 45-70kg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zoomScalePageLayoutView="0" workbookViewId="0" topLeftCell="A10">
      <selection activeCell="C7" sqref="C7:D7"/>
    </sheetView>
  </sheetViews>
  <sheetFormatPr defaultColWidth="9.00390625" defaultRowHeight="12.75"/>
  <cols>
    <col min="1" max="1" width="7.00390625" style="0" customWidth="1"/>
    <col min="2" max="2" width="9.375" style="0" customWidth="1"/>
    <col min="3" max="3" width="53.25390625" style="0" customWidth="1"/>
    <col min="4" max="4" width="16.375" style="0" customWidth="1"/>
  </cols>
  <sheetData>
    <row r="1" ht="31.5" customHeight="1">
      <c r="D1" s="62" t="s">
        <v>53</v>
      </c>
    </row>
    <row r="2" ht="24.75" customHeight="1">
      <c r="D2" s="62" t="s">
        <v>54</v>
      </c>
    </row>
    <row r="4" spans="1:4" ht="32.25" customHeight="1">
      <c r="A4" s="16" t="s">
        <v>30</v>
      </c>
      <c r="B4" s="16"/>
      <c r="C4" s="119" t="s">
        <v>31</v>
      </c>
      <c r="D4" s="119"/>
    </row>
    <row r="5" spans="1:4" ht="63" customHeight="1">
      <c r="A5" s="116" t="s">
        <v>32</v>
      </c>
      <c r="B5" s="117"/>
      <c r="C5" s="120" t="s">
        <v>86</v>
      </c>
      <c r="D5" s="120"/>
    </row>
    <row r="6" spans="1:4" ht="32.25" customHeight="1">
      <c r="A6" s="118" t="s">
        <v>33</v>
      </c>
      <c r="B6" s="117"/>
      <c r="C6" s="120" t="s">
        <v>51</v>
      </c>
      <c r="D6" s="120"/>
    </row>
    <row r="7" spans="1:4" ht="32.25" customHeight="1">
      <c r="A7" s="35" t="s">
        <v>40</v>
      </c>
      <c r="B7" s="34"/>
      <c r="C7" s="109" t="s">
        <v>88</v>
      </c>
      <c r="D7" s="109"/>
    </row>
    <row r="8" spans="1:4" ht="46.5" customHeight="1">
      <c r="A8" s="115"/>
      <c r="B8" s="115"/>
      <c r="C8" s="114"/>
      <c r="D8" s="114"/>
    </row>
    <row r="9" spans="1:4" ht="20.25" customHeight="1">
      <c r="A9" s="36"/>
      <c r="B9" s="36"/>
      <c r="C9" s="114"/>
      <c r="D9" s="114"/>
    </row>
    <row r="10" spans="1:4" ht="35.25" customHeight="1">
      <c r="A10" s="112" t="s">
        <v>41</v>
      </c>
      <c r="B10" s="112"/>
      <c r="C10" s="112"/>
      <c r="D10" s="112"/>
    </row>
    <row r="11" spans="1:4" ht="22.5" customHeight="1">
      <c r="A11" s="112" t="s">
        <v>52</v>
      </c>
      <c r="B11" s="112"/>
      <c r="C11" s="112"/>
      <c r="D11" s="112"/>
    </row>
    <row r="12" spans="1:4" ht="42" customHeight="1">
      <c r="A12" s="37" t="s">
        <v>42</v>
      </c>
      <c r="B12" s="38" t="s">
        <v>43</v>
      </c>
      <c r="C12" s="39" t="s">
        <v>44</v>
      </c>
      <c r="D12" s="38" t="s">
        <v>45</v>
      </c>
    </row>
    <row r="13" spans="1:4" ht="79.5" customHeight="1">
      <c r="A13" s="40">
        <v>1</v>
      </c>
      <c r="B13" s="40">
        <v>1</v>
      </c>
      <c r="C13" s="65" t="s">
        <v>75</v>
      </c>
      <c r="D13" s="57"/>
    </row>
    <row r="14" spans="1:4" ht="36" customHeight="1">
      <c r="A14" s="110"/>
      <c r="B14" s="113"/>
      <c r="C14" s="42" t="s">
        <v>46</v>
      </c>
      <c r="D14" s="43"/>
    </row>
    <row r="15" spans="1:4" ht="40.5" customHeight="1">
      <c r="A15" s="110"/>
      <c r="B15" s="111"/>
      <c r="C15" s="44" t="s">
        <v>76</v>
      </c>
      <c r="D15" s="41"/>
    </row>
    <row r="16" spans="1:4" ht="36.75" customHeight="1">
      <c r="A16" s="110"/>
      <c r="B16" s="111"/>
      <c r="C16" s="42" t="s">
        <v>47</v>
      </c>
      <c r="D16" s="45"/>
    </row>
    <row r="17" spans="1:4" ht="12.75">
      <c r="A17" s="36"/>
      <c r="B17" s="36"/>
      <c r="C17" s="36"/>
      <c r="D17" s="36"/>
    </row>
    <row r="20" spans="1:3" ht="12.75">
      <c r="A20" s="36" t="s">
        <v>49</v>
      </c>
      <c r="C20" s="36"/>
    </row>
    <row r="21" ht="29.25" customHeight="1"/>
    <row r="22" ht="12.75">
      <c r="A22" t="s">
        <v>50</v>
      </c>
    </row>
    <row r="25" spans="1:7" ht="12.75">
      <c r="A25" s="36"/>
      <c r="C25" s="36"/>
      <c r="D25" s="11"/>
      <c r="E25" s="14"/>
      <c r="F25" s="14"/>
      <c r="G25" s="14"/>
    </row>
    <row r="26" spans="4:7" ht="12.75">
      <c r="D26" s="13"/>
      <c r="E26" s="14"/>
      <c r="F26" s="14"/>
      <c r="G26" s="14"/>
    </row>
    <row r="27" spans="4:7" ht="12.75">
      <c r="D27" s="13"/>
      <c r="E27" s="14"/>
      <c r="F27" s="14"/>
      <c r="G27" s="14"/>
    </row>
  </sheetData>
  <sheetProtection/>
  <mergeCells count="14">
    <mergeCell ref="A5:B5"/>
    <mergeCell ref="A6:B6"/>
    <mergeCell ref="C4:D4"/>
    <mergeCell ref="C5:D5"/>
    <mergeCell ref="C6:D6"/>
    <mergeCell ref="C7:D7"/>
    <mergeCell ref="A16:B16"/>
    <mergeCell ref="A10:D10"/>
    <mergeCell ref="A11:D11"/>
    <mergeCell ref="A14:B14"/>
    <mergeCell ref="A15:B15"/>
    <mergeCell ref="C8:D8"/>
    <mergeCell ref="C9:D9"/>
    <mergeCell ref="A8:B8"/>
  </mergeCells>
  <printOptions/>
  <pageMargins left="0.7480314960629921" right="0.7480314960629921" top="0.787401574803149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191"/>
  <sheetViews>
    <sheetView showZeros="0" tabSelected="1" zoomScaleSheetLayoutView="120" zoomScalePageLayoutView="0" workbookViewId="0" topLeftCell="A1">
      <selection activeCell="P59" sqref="P59"/>
    </sheetView>
  </sheetViews>
  <sheetFormatPr defaultColWidth="9.00390625" defaultRowHeight="12.75"/>
  <cols>
    <col min="1" max="1" width="5.875" style="1" customWidth="1"/>
    <col min="2" max="2" width="4.00390625" style="1" hidden="1" customWidth="1"/>
    <col min="3" max="3" width="15.75390625" style="1" customWidth="1"/>
    <col min="4" max="4" width="14.125" style="1" customWidth="1"/>
    <col min="5" max="5" width="7.625" style="1" customWidth="1"/>
    <col min="6" max="7" width="7.125" style="2" customWidth="1"/>
    <col min="8" max="8" width="6.875" style="2" customWidth="1"/>
    <col min="9" max="11" width="7.125" style="2" customWidth="1"/>
    <col min="12" max="12" width="8.375" style="2" customWidth="1"/>
    <col min="13" max="13" width="7.125" style="2" customWidth="1"/>
    <col min="14" max="14" width="8.25390625" style="2" customWidth="1"/>
    <col min="15" max="15" width="8.375" style="2" customWidth="1"/>
    <col min="16" max="16" width="8.00390625" style="2" customWidth="1"/>
    <col min="17" max="17" width="10.125" style="1" customWidth="1"/>
    <col min="18" max="16384" width="9.125" style="1" customWidth="1"/>
  </cols>
  <sheetData>
    <row r="1" spans="1:17" ht="12.75">
      <c r="A1" s="144" t="s">
        <v>48</v>
      </c>
      <c r="B1" s="144"/>
      <c r="C1" s="144"/>
      <c r="D1" s="144"/>
      <c r="E1" s="144"/>
      <c r="F1" s="144"/>
      <c r="G1" s="144"/>
      <c r="H1" s="144"/>
      <c r="I1" s="144"/>
      <c r="J1" s="144"/>
      <c r="K1" s="144"/>
      <c r="L1" s="144"/>
      <c r="M1" s="144"/>
      <c r="N1" s="144"/>
      <c r="O1" s="144"/>
      <c r="P1" s="144"/>
      <c r="Q1" s="144"/>
    </row>
    <row r="2" spans="1:17" ht="24.75" customHeight="1">
      <c r="A2" s="145" t="s">
        <v>4</v>
      </c>
      <c r="B2" s="145"/>
      <c r="C2" s="145"/>
      <c r="D2" s="145"/>
      <c r="E2" s="145"/>
      <c r="F2" s="145"/>
      <c r="G2" s="145"/>
      <c r="H2" s="145"/>
      <c r="I2" s="145"/>
      <c r="J2" s="145"/>
      <c r="K2" s="145"/>
      <c r="L2" s="145"/>
      <c r="M2" s="145"/>
      <c r="N2" s="145"/>
      <c r="O2" s="145"/>
      <c r="P2" s="145"/>
      <c r="Q2" s="145"/>
    </row>
    <row r="3" spans="1:17" ht="14.25">
      <c r="A3" s="4"/>
      <c r="B3" s="4"/>
      <c r="C3" s="4"/>
      <c r="D3" s="4"/>
      <c r="E3" s="4"/>
      <c r="F3" s="4"/>
      <c r="G3" s="4"/>
      <c r="H3" s="4"/>
      <c r="I3" s="4"/>
      <c r="J3" s="4"/>
      <c r="K3" s="4"/>
      <c r="L3" s="4"/>
      <c r="M3" s="4"/>
      <c r="N3" s="4"/>
      <c r="O3" s="4"/>
      <c r="P3" s="4"/>
      <c r="Q3" s="4"/>
    </row>
    <row r="4" spans="1:17" ht="16.5" customHeight="1">
      <c r="A4" s="16" t="s">
        <v>30</v>
      </c>
      <c r="B4" s="16"/>
      <c r="C4" s="16"/>
      <c r="D4" s="61" t="s">
        <v>31</v>
      </c>
      <c r="E4" s="61"/>
      <c r="F4" s="61"/>
      <c r="G4" s="61"/>
      <c r="H4" s="61"/>
      <c r="I4" s="61"/>
      <c r="J4" s="61"/>
      <c r="K4" s="61"/>
      <c r="L4" s="61"/>
      <c r="M4" s="61"/>
      <c r="N4" s="61"/>
      <c r="O4" s="61"/>
      <c r="P4" s="61"/>
      <c r="Q4" s="61"/>
    </row>
    <row r="5" spans="1:17" ht="51.75" customHeight="1">
      <c r="A5" s="116" t="s">
        <v>32</v>
      </c>
      <c r="B5" s="120"/>
      <c r="C5" s="120"/>
      <c r="D5" s="146" t="s">
        <v>86</v>
      </c>
      <c r="E5" s="146"/>
      <c r="F5" s="146"/>
      <c r="G5" s="146"/>
      <c r="H5" s="146"/>
      <c r="I5" s="146"/>
      <c r="J5" s="146"/>
      <c r="K5" s="146"/>
      <c r="L5" s="146"/>
      <c r="M5" s="146"/>
      <c r="N5" s="146"/>
      <c r="O5" s="146"/>
      <c r="P5" s="146"/>
      <c r="Q5" s="146"/>
    </row>
    <row r="6" spans="1:17" ht="16.5" customHeight="1">
      <c r="A6" s="116" t="s">
        <v>33</v>
      </c>
      <c r="B6" s="120"/>
      <c r="C6" s="120"/>
      <c r="D6" s="146" t="s">
        <v>51</v>
      </c>
      <c r="E6" s="146"/>
      <c r="F6" s="146"/>
      <c r="G6" s="146"/>
      <c r="H6" s="146"/>
      <c r="I6" s="146"/>
      <c r="J6" s="146"/>
      <c r="K6" s="146"/>
      <c r="L6" s="146"/>
      <c r="M6" s="146"/>
      <c r="N6" s="146"/>
      <c r="O6" s="146"/>
      <c r="P6" s="146"/>
      <c r="Q6" s="146"/>
    </row>
    <row r="7" spans="1:17" ht="20.25" customHeight="1">
      <c r="A7" s="116" t="s">
        <v>39</v>
      </c>
      <c r="B7" s="120"/>
      <c r="C7" s="120"/>
      <c r="D7" s="159" t="s">
        <v>87</v>
      </c>
      <c r="E7" s="159"/>
      <c r="F7" s="159"/>
      <c r="G7" s="159"/>
      <c r="H7" s="159"/>
      <c r="I7" s="159"/>
      <c r="J7" s="159"/>
      <c r="K7" s="159"/>
      <c r="L7" s="159"/>
      <c r="M7" s="159"/>
      <c r="N7" s="159"/>
      <c r="O7" s="159"/>
      <c r="P7" s="159"/>
      <c r="Q7" s="159"/>
    </row>
    <row r="8" spans="1:17" ht="27.75" customHeight="1">
      <c r="A8" s="116"/>
      <c r="B8" s="120"/>
      <c r="C8" s="120"/>
      <c r="D8" s="139"/>
      <c r="E8" s="140"/>
      <c r="F8" s="140"/>
      <c r="G8" s="140"/>
      <c r="H8" s="140"/>
      <c r="I8" s="140"/>
      <c r="J8" s="140"/>
      <c r="K8" s="140"/>
      <c r="L8" s="140"/>
      <c r="M8" s="140"/>
      <c r="N8" s="140"/>
      <c r="O8" s="140"/>
      <c r="P8" s="140"/>
      <c r="Q8" s="140"/>
    </row>
    <row r="9" spans="1:17" ht="15" customHeight="1">
      <c r="A9" s="64"/>
      <c r="B9" s="63"/>
      <c r="C9" s="63"/>
      <c r="D9" s="139"/>
      <c r="E9" s="151"/>
      <c r="F9" s="151"/>
      <c r="G9" s="151"/>
      <c r="H9" s="151"/>
      <c r="I9" s="151"/>
      <c r="J9" s="151"/>
      <c r="K9" s="151"/>
      <c r="L9" s="151"/>
      <c r="M9" s="151"/>
      <c r="N9" s="151"/>
      <c r="O9" s="151"/>
      <c r="P9" s="151"/>
      <c r="Q9" s="151"/>
    </row>
    <row r="10" spans="1:17" ht="20.25" customHeight="1">
      <c r="A10" s="19" t="s">
        <v>85</v>
      </c>
      <c r="B10" s="18"/>
      <c r="C10" s="18"/>
      <c r="D10" s="17"/>
      <c r="E10" s="17"/>
      <c r="F10" s="18"/>
      <c r="G10" s="18"/>
      <c r="H10" s="18"/>
      <c r="I10" s="18"/>
      <c r="J10" s="18"/>
      <c r="K10" s="18"/>
      <c r="L10" s="18"/>
      <c r="M10" s="18"/>
      <c r="N10" s="18"/>
      <c r="O10" s="18"/>
      <c r="P10" s="18"/>
      <c r="Q10" s="18"/>
    </row>
    <row r="11" spans="1:17" ht="13.5" customHeight="1">
      <c r="A11" s="141" t="s">
        <v>26</v>
      </c>
      <c r="B11" s="141"/>
      <c r="C11" s="141"/>
      <c r="D11" s="141"/>
      <c r="E11" s="142"/>
      <c r="F11" s="143"/>
      <c r="G11" s="20"/>
      <c r="H11" s="20"/>
      <c r="I11" s="20"/>
      <c r="J11" s="20"/>
      <c r="K11" s="20"/>
      <c r="L11" s="20"/>
      <c r="M11" s="20"/>
      <c r="N11" s="20"/>
      <c r="O11" s="20"/>
      <c r="P11" s="20"/>
      <c r="Q11" s="20"/>
    </row>
    <row r="12" spans="1:17" ht="15.75" customHeight="1">
      <c r="A12" s="19"/>
      <c r="B12" s="18"/>
      <c r="C12" s="18"/>
      <c r="D12" s="17"/>
      <c r="E12" s="17"/>
      <c r="F12" s="21"/>
      <c r="G12" s="21"/>
      <c r="H12" s="21"/>
      <c r="I12" s="21"/>
      <c r="J12" s="21"/>
      <c r="K12" s="21"/>
      <c r="L12" s="21"/>
      <c r="M12" s="21"/>
      <c r="N12" s="21"/>
      <c r="O12" s="21"/>
      <c r="P12" s="21"/>
      <c r="Q12" s="21"/>
    </row>
    <row r="13" spans="1:17" ht="15.75" customHeight="1">
      <c r="A13" s="137" t="s">
        <v>6</v>
      </c>
      <c r="B13" s="132" t="s">
        <v>7</v>
      </c>
      <c r="C13" s="152" t="s">
        <v>8</v>
      </c>
      <c r="D13" s="153"/>
      <c r="E13" s="132" t="s">
        <v>0</v>
      </c>
      <c r="F13" s="132" t="s">
        <v>1</v>
      </c>
      <c r="G13" s="134" t="s">
        <v>9</v>
      </c>
      <c r="H13" s="135"/>
      <c r="I13" s="135"/>
      <c r="J13" s="135"/>
      <c r="K13" s="135"/>
      <c r="L13" s="136"/>
      <c r="M13" s="156" t="s">
        <v>10</v>
      </c>
      <c r="N13" s="157"/>
      <c r="O13" s="157"/>
      <c r="P13" s="157"/>
      <c r="Q13" s="158"/>
    </row>
    <row r="14" spans="1:17" ht="87.75" customHeight="1">
      <c r="A14" s="138"/>
      <c r="B14" s="133"/>
      <c r="C14" s="154"/>
      <c r="D14" s="155"/>
      <c r="E14" s="133"/>
      <c r="F14" s="133"/>
      <c r="G14" s="5" t="s">
        <v>11</v>
      </c>
      <c r="H14" s="6" t="s">
        <v>12</v>
      </c>
      <c r="I14" s="5" t="s">
        <v>13</v>
      </c>
      <c r="J14" s="7" t="s">
        <v>14</v>
      </c>
      <c r="K14" s="5" t="s">
        <v>15</v>
      </c>
      <c r="L14" s="5" t="s">
        <v>16</v>
      </c>
      <c r="M14" s="5" t="s">
        <v>17</v>
      </c>
      <c r="N14" s="5" t="s">
        <v>13</v>
      </c>
      <c r="O14" s="5" t="s">
        <v>18</v>
      </c>
      <c r="P14" s="5" t="s">
        <v>15</v>
      </c>
      <c r="Q14" s="5" t="s">
        <v>19</v>
      </c>
    </row>
    <row r="15" spans="1:17" ht="27" customHeight="1">
      <c r="A15" s="22">
        <v>1</v>
      </c>
      <c r="B15" s="22">
        <v>2</v>
      </c>
      <c r="C15" s="130">
        <v>3</v>
      </c>
      <c r="D15" s="130"/>
      <c r="E15" s="22">
        <v>4</v>
      </c>
      <c r="F15" s="22">
        <v>5</v>
      </c>
      <c r="G15" s="22">
        <v>6</v>
      </c>
      <c r="H15" s="22">
        <v>7</v>
      </c>
      <c r="I15" s="23" t="s">
        <v>20</v>
      </c>
      <c r="J15" s="24">
        <v>9</v>
      </c>
      <c r="K15" s="24">
        <v>10</v>
      </c>
      <c r="L15" s="23" t="s">
        <v>21</v>
      </c>
      <c r="M15" s="24">
        <v>12</v>
      </c>
      <c r="N15" s="24">
        <v>13</v>
      </c>
      <c r="O15" s="24">
        <v>14</v>
      </c>
      <c r="P15" s="24">
        <v>15</v>
      </c>
      <c r="Q15" s="23" t="s">
        <v>22</v>
      </c>
    </row>
    <row r="16" spans="1:17" ht="13.5" customHeight="1">
      <c r="A16" s="76"/>
      <c r="B16" s="77"/>
      <c r="C16" s="131"/>
      <c r="D16" s="131"/>
      <c r="E16" s="50"/>
      <c r="F16" s="46"/>
      <c r="G16" s="51"/>
      <c r="H16" s="47"/>
      <c r="I16" s="52"/>
      <c r="J16" s="46"/>
      <c r="K16" s="51"/>
      <c r="L16" s="48"/>
      <c r="M16" s="53"/>
      <c r="N16" s="48"/>
      <c r="O16" s="53"/>
      <c r="P16" s="49"/>
      <c r="Q16" s="53"/>
    </row>
    <row r="17" spans="1:17" ht="13.5" customHeight="1">
      <c r="A17" s="54"/>
      <c r="B17" s="58"/>
      <c r="C17" s="149" t="s">
        <v>55</v>
      </c>
      <c r="D17" s="149"/>
      <c r="E17" s="79"/>
      <c r="F17" s="80"/>
      <c r="G17" s="81"/>
      <c r="H17" s="82">
        <v>0</v>
      </c>
      <c r="I17" s="83">
        <f>ROUND(G17*H17,2)</f>
        <v>0</v>
      </c>
      <c r="J17" s="84"/>
      <c r="K17" s="85"/>
      <c r="L17" s="86">
        <f>SUM(I17:K17)</f>
        <v>0</v>
      </c>
      <c r="M17" s="87">
        <f>ROUND(G17*F17,2)</f>
        <v>0</v>
      </c>
      <c r="N17" s="86">
        <f>ROUND(I17*F17,2)</f>
        <v>0</v>
      </c>
      <c r="O17" s="87">
        <f>ROUND(J17*F17,2)</f>
        <v>0</v>
      </c>
      <c r="P17" s="88">
        <f>ROUND(K17*F17,2)</f>
        <v>0</v>
      </c>
      <c r="Q17" s="87">
        <f>SUM(N17:P17)</f>
        <v>0</v>
      </c>
    </row>
    <row r="18" spans="1:17" ht="12" customHeight="1">
      <c r="A18" s="54"/>
      <c r="B18" s="58"/>
      <c r="C18" s="60" t="s">
        <v>2</v>
      </c>
      <c r="D18" s="60"/>
      <c r="E18" s="79"/>
      <c r="F18" s="80"/>
      <c r="G18" s="81"/>
      <c r="H18" s="82"/>
      <c r="I18" s="83"/>
      <c r="J18" s="84"/>
      <c r="K18" s="85"/>
      <c r="L18" s="86"/>
      <c r="M18" s="87"/>
      <c r="N18" s="86"/>
      <c r="O18" s="87"/>
      <c r="P18" s="88"/>
      <c r="Q18" s="87"/>
    </row>
    <row r="19" spans="1:17" ht="32.25" customHeight="1">
      <c r="A19" s="54">
        <v>1</v>
      </c>
      <c r="B19" s="59" t="s">
        <v>27</v>
      </c>
      <c r="C19" s="126" t="s">
        <v>56</v>
      </c>
      <c r="D19" s="126"/>
      <c r="E19" s="79" t="s">
        <v>3</v>
      </c>
      <c r="F19" s="80">
        <v>127.25</v>
      </c>
      <c r="G19" s="81"/>
      <c r="H19" s="82"/>
      <c r="I19" s="83"/>
      <c r="J19" s="84"/>
      <c r="K19" s="89"/>
      <c r="L19" s="86"/>
      <c r="M19" s="87"/>
      <c r="N19" s="86"/>
      <c r="O19" s="87"/>
      <c r="P19" s="88"/>
      <c r="Q19" s="87"/>
    </row>
    <row r="20" spans="1:17" ht="14.25" customHeight="1">
      <c r="A20" s="54"/>
      <c r="B20" s="59"/>
      <c r="C20" s="66" t="s">
        <v>2</v>
      </c>
      <c r="D20" s="66"/>
      <c r="E20" s="79"/>
      <c r="F20" s="80"/>
      <c r="G20" s="81"/>
      <c r="H20" s="82"/>
      <c r="I20" s="83"/>
      <c r="J20" s="84"/>
      <c r="K20" s="85"/>
      <c r="L20" s="86"/>
      <c r="M20" s="87"/>
      <c r="N20" s="86"/>
      <c r="O20" s="87"/>
      <c r="P20" s="88"/>
      <c r="Q20" s="87"/>
    </row>
    <row r="21" spans="1:17" ht="27" customHeight="1">
      <c r="A21" s="54">
        <v>2</v>
      </c>
      <c r="B21" s="59" t="s">
        <v>27</v>
      </c>
      <c r="C21" s="126" t="s">
        <v>57</v>
      </c>
      <c r="D21" s="126"/>
      <c r="E21" s="79" t="s">
        <v>3</v>
      </c>
      <c r="F21" s="80">
        <f>F19*0.14</f>
        <v>17.82</v>
      </c>
      <c r="G21" s="90"/>
      <c r="H21" s="82"/>
      <c r="I21" s="83"/>
      <c r="J21" s="91"/>
      <c r="K21" s="90"/>
      <c r="L21" s="86"/>
      <c r="M21" s="87"/>
      <c r="N21" s="86"/>
      <c r="O21" s="87"/>
      <c r="P21" s="88"/>
      <c r="Q21" s="87"/>
    </row>
    <row r="22" spans="1:17" ht="13.5" customHeight="1">
      <c r="A22" s="54"/>
      <c r="B22" s="59"/>
      <c r="C22" s="147" t="s">
        <v>58</v>
      </c>
      <c r="D22" s="148"/>
      <c r="E22" s="79" t="s">
        <v>5</v>
      </c>
      <c r="F22" s="80">
        <f>0.25*F21</f>
        <v>4.46</v>
      </c>
      <c r="G22" s="81"/>
      <c r="H22" s="82"/>
      <c r="I22" s="83"/>
      <c r="J22" s="84"/>
      <c r="K22" s="85"/>
      <c r="L22" s="86"/>
      <c r="M22" s="87"/>
      <c r="N22" s="86"/>
      <c r="O22" s="87"/>
      <c r="P22" s="88"/>
      <c r="Q22" s="87"/>
    </row>
    <row r="23" spans="1:17" ht="13.5" customHeight="1">
      <c r="A23" s="54"/>
      <c r="B23" s="59"/>
      <c r="C23" s="66" t="s">
        <v>2</v>
      </c>
      <c r="D23" s="66"/>
      <c r="E23" s="79"/>
      <c r="F23" s="80"/>
      <c r="G23" s="81"/>
      <c r="H23" s="82"/>
      <c r="I23" s="83"/>
      <c r="J23" s="84"/>
      <c r="K23" s="85"/>
      <c r="L23" s="86"/>
      <c r="M23" s="87"/>
      <c r="N23" s="86"/>
      <c r="O23" s="87"/>
      <c r="P23" s="88"/>
      <c r="Q23" s="87"/>
    </row>
    <row r="24" spans="1:17" ht="27.75" customHeight="1">
      <c r="A24" s="54">
        <v>3</v>
      </c>
      <c r="B24" s="59" t="s">
        <v>27</v>
      </c>
      <c r="C24" s="126" t="s">
        <v>59</v>
      </c>
      <c r="D24" s="126"/>
      <c r="E24" s="79" t="s">
        <v>3</v>
      </c>
      <c r="F24" s="80">
        <f>F19*0.14</f>
        <v>17.82</v>
      </c>
      <c r="G24" s="81"/>
      <c r="H24" s="82"/>
      <c r="I24" s="83"/>
      <c r="J24" s="91"/>
      <c r="K24" s="90"/>
      <c r="L24" s="86"/>
      <c r="M24" s="87"/>
      <c r="N24" s="86"/>
      <c r="O24" s="87"/>
      <c r="P24" s="88"/>
      <c r="Q24" s="87"/>
    </row>
    <row r="25" spans="1:17" ht="13.5" customHeight="1">
      <c r="A25" s="54"/>
      <c r="B25" s="59"/>
      <c r="C25" s="147" t="s">
        <v>60</v>
      </c>
      <c r="D25" s="148"/>
      <c r="E25" s="79" t="s">
        <v>5</v>
      </c>
      <c r="F25" s="80">
        <f>0.25*F24</f>
        <v>4.46</v>
      </c>
      <c r="G25" s="81"/>
      <c r="H25" s="82"/>
      <c r="I25" s="83"/>
      <c r="J25" s="84"/>
      <c r="K25" s="85"/>
      <c r="L25" s="86"/>
      <c r="M25" s="87"/>
      <c r="N25" s="86"/>
      <c r="O25" s="87"/>
      <c r="P25" s="88"/>
      <c r="Q25" s="87"/>
    </row>
    <row r="26" spans="1:17" ht="12" customHeight="1">
      <c r="A26" s="54"/>
      <c r="B26" s="67"/>
      <c r="C26" s="66" t="s">
        <v>2</v>
      </c>
      <c r="D26" s="66"/>
      <c r="E26" s="79"/>
      <c r="F26" s="80"/>
      <c r="G26" s="81"/>
      <c r="H26" s="82"/>
      <c r="I26" s="83"/>
      <c r="J26" s="84"/>
      <c r="K26" s="85"/>
      <c r="L26" s="86"/>
      <c r="M26" s="87"/>
      <c r="N26" s="86"/>
      <c r="O26" s="87"/>
      <c r="P26" s="88"/>
      <c r="Q26" s="87"/>
    </row>
    <row r="27" spans="1:17" ht="27" customHeight="1">
      <c r="A27" s="54">
        <v>4</v>
      </c>
      <c r="B27" s="68" t="s">
        <v>61</v>
      </c>
      <c r="C27" s="125" t="s">
        <v>62</v>
      </c>
      <c r="D27" s="125"/>
      <c r="E27" s="79" t="s">
        <v>3</v>
      </c>
      <c r="F27" s="80">
        <f>F19</f>
        <v>127.25</v>
      </c>
      <c r="G27" s="81"/>
      <c r="H27" s="82"/>
      <c r="I27" s="83"/>
      <c r="J27" s="91"/>
      <c r="K27" s="90"/>
      <c r="L27" s="86"/>
      <c r="M27" s="87"/>
      <c r="N27" s="86"/>
      <c r="O27" s="87"/>
      <c r="P27" s="88"/>
      <c r="Q27" s="87"/>
    </row>
    <row r="28" spans="1:17" ht="31.5" customHeight="1">
      <c r="A28" s="54"/>
      <c r="B28" s="68"/>
      <c r="C28" s="147" t="s">
        <v>63</v>
      </c>
      <c r="D28" s="148"/>
      <c r="E28" s="79" t="s">
        <v>5</v>
      </c>
      <c r="F28" s="80">
        <f>0.15*F27</f>
        <v>19.09</v>
      </c>
      <c r="G28" s="81"/>
      <c r="H28" s="82"/>
      <c r="I28" s="83"/>
      <c r="J28" s="84"/>
      <c r="K28" s="85"/>
      <c r="L28" s="86"/>
      <c r="M28" s="87"/>
      <c r="N28" s="86"/>
      <c r="O28" s="87"/>
      <c r="P28" s="88"/>
      <c r="Q28" s="87"/>
    </row>
    <row r="29" spans="1:17" ht="12.75" customHeight="1">
      <c r="A29" s="54"/>
      <c r="B29" s="69"/>
      <c r="C29" s="66" t="s">
        <v>2</v>
      </c>
      <c r="D29" s="66"/>
      <c r="E29" s="79"/>
      <c r="F29" s="80"/>
      <c r="G29" s="81"/>
      <c r="H29" s="82"/>
      <c r="I29" s="83"/>
      <c r="J29" s="84"/>
      <c r="K29" s="85"/>
      <c r="L29" s="86"/>
      <c r="M29" s="87"/>
      <c r="N29" s="86"/>
      <c r="O29" s="87"/>
      <c r="P29" s="88"/>
      <c r="Q29" s="87"/>
    </row>
    <row r="30" spans="1:17" ht="39.75" customHeight="1">
      <c r="A30" s="54">
        <v>5</v>
      </c>
      <c r="B30" s="68" t="s">
        <v>61</v>
      </c>
      <c r="C30" s="150" t="s">
        <v>73</v>
      </c>
      <c r="D30" s="150"/>
      <c r="E30" s="79" t="s">
        <v>3</v>
      </c>
      <c r="F30" s="80">
        <f>F19</f>
        <v>127.25</v>
      </c>
      <c r="G30" s="81"/>
      <c r="H30" s="82"/>
      <c r="I30" s="83"/>
      <c r="J30" s="91"/>
      <c r="K30" s="90"/>
      <c r="L30" s="86"/>
      <c r="M30" s="87"/>
      <c r="N30" s="86"/>
      <c r="O30" s="87"/>
      <c r="P30" s="88"/>
      <c r="Q30" s="87"/>
    </row>
    <row r="31" spans="1:17" ht="30.75" customHeight="1">
      <c r="A31" s="54"/>
      <c r="B31" s="59"/>
      <c r="C31" s="147" t="s">
        <v>64</v>
      </c>
      <c r="D31" s="148"/>
      <c r="E31" s="79" t="s">
        <v>5</v>
      </c>
      <c r="F31" s="80">
        <f>13*F30</f>
        <v>1654.25</v>
      </c>
      <c r="G31" s="81"/>
      <c r="H31" s="82"/>
      <c r="I31" s="83"/>
      <c r="J31" s="92"/>
      <c r="K31" s="85"/>
      <c r="L31" s="86"/>
      <c r="M31" s="87"/>
      <c r="N31" s="86"/>
      <c r="O31" s="87"/>
      <c r="P31" s="88"/>
      <c r="Q31" s="87"/>
    </row>
    <row r="32" spans="1:17" ht="13.5" customHeight="1">
      <c r="A32" s="54"/>
      <c r="B32" s="59"/>
      <c r="C32" s="66"/>
      <c r="D32" s="66"/>
      <c r="E32" s="79"/>
      <c r="F32" s="80"/>
      <c r="G32" s="81"/>
      <c r="H32" s="82"/>
      <c r="I32" s="83"/>
      <c r="J32" s="84"/>
      <c r="K32" s="85"/>
      <c r="L32" s="86"/>
      <c r="M32" s="87"/>
      <c r="N32" s="86"/>
      <c r="O32" s="87"/>
      <c r="P32" s="88"/>
      <c r="Q32" s="87"/>
    </row>
    <row r="33" spans="1:17" ht="27" customHeight="1">
      <c r="A33" s="54">
        <v>6</v>
      </c>
      <c r="B33" s="59" t="s">
        <v>27</v>
      </c>
      <c r="C33" s="150" t="s">
        <v>74</v>
      </c>
      <c r="D33" s="150"/>
      <c r="E33" s="79" t="s">
        <v>3</v>
      </c>
      <c r="F33" s="80">
        <f>F19</f>
        <v>127.25</v>
      </c>
      <c r="G33" s="81"/>
      <c r="H33" s="82"/>
      <c r="I33" s="83"/>
      <c r="J33" s="91"/>
      <c r="K33" s="90"/>
      <c r="L33" s="86"/>
      <c r="M33" s="87"/>
      <c r="N33" s="86"/>
      <c r="O33" s="87"/>
      <c r="P33" s="88"/>
      <c r="Q33" s="87"/>
    </row>
    <row r="34" spans="1:17" ht="27" customHeight="1">
      <c r="A34" s="54"/>
      <c r="B34" s="59"/>
      <c r="C34" s="147" t="s">
        <v>65</v>
      </c>
      <c r="D34" s="148"/>
      <c r="E34" s="79" t="s">
        <v>5</v>
      </c>
      <c r="F34" s="80">
        <f>10*F33</f>
        <v>1272.5</v>
      </c>
      <c r="G34" s="81"/>
      <c r="H34" s="82"/>
      <c r="I34" s="83"/>
      <c r="J34" s="92"/>
      <c r="K34" s="85"/>
      <c r="L34" s="86"/>
      <c r="M34" s="87"/>
      <c r="N34" s="86"/>
      <c r="O34" s="87"/>
      <c r="P34" s="88"/>
      <c r="Q34" s="87"/>
    </row>
    <row r="35" spans="1:17" ht="13.5" customHeight="1">
      <c r="A35" s="54"/>
      <c r="B35" s="59"/>
      <c r="C35" s="66"/>
      <c r="D35" s="66"/>
      <c r="E35" s="79"/>
      <c r="F35" s="80"/>
      <c r="G35" s="81"/>
      <c r="H35" s="82"/>
      <c r="I35" s="83"/>
      <c r="J35" s="84"/>
      <c r="K35" s="85"/>
      <c r="L35" s="86"/>
      <c r="M35" s="87"/>
      <c r="N35" s="86"/>
      <c r="O35" s="87"/>
      <c r="P35" s="88"/>
      <c r="Q35" s="87"/>
    </row>
    <row r="36" spans="1:17" ht="15" customHeight="1">
      <c r="A36" s="54">
        <v>7</v>
      </c>
      <c r="B36" s="59" t="s">
        <v>27</v>
      </c>
      <c r="C36" s="125" t="s">
        <v>66</v>
      </c>
      <c r="D36" s="125"/>
      <c r="E36" s="79" t="s">
        <v>3</v>
      </c>
      <c r="F36" s="80">
        <f>F19</f>
        <v>127.25</v>
      </c>
      <c r="G36" s="81"/>
      <c r="H36" s="82"/>
      <c r="I36" s="83"/>
      <c r="J36" s="91"/>
      <c r="K36" s="90"/>
      <c r="L36" s="86"/>
      <c r="M36" s="87"/>
      <c r="N36" s="86"/>
      <c r="O36" s="87"/>
      <c r="P36" s="88"/>
      <c r="Q36" s="87"/>
    </row>
    <row r="37" spans="1:17" ht="30" customHeight="1">
      <c r="A37" s="54"/>
      <c r="B37" s="59"/>
      <c r="C37" s="147" t="s">
        <v>67</v>
      </c>
      <c r="D37" s="148"/>
      <c r="E37" s="79" t="s">
        <v>5</v>
      </c>
      <c r="F37" s="80">
        <f>3.5*F36</f>
        <v>445.38</v>
      </c>
      <c r="G37" s="81"/>
      <c r="H37" s="82"/>
      <c r="I37" s="83"/>
      <c r="J37" s="92"/>
      <c r="K37" s="85"/>
      <c r="L37" s="86"/>
      <c r="M37" s="87"/>
      <c r="N37" s="86"/>
      <c r="O37" s="87"/>
      <c r="P37" s="88"/>
      <c r="Q37" s="87"/>
    </row>
    <row r="38" spans="1:17" ht="13.5" customHeight="1">
      <c r="A38" s="54"/>
      <c r="B38" s="59"/>
      <c r="C38" s="66" t="s">
        <v>2</v>
      </c>
      <c r="D38" s="66"/>
      <c r="E38" s="79"/>
      <c r="F38" s="80"/>
      <c r="G38" s="81"/>
      <c r="H38" s="82"/>
      <c r="I38" s="83"/>
      <c r="J38" s="84"/>
      <c r="K38" s="85"/>
      <c r="L38" s="86"/>
      <c r="M38" s="87"/>
      <c r="N38" s="86"/>
      <c r="O38" s="87"/>
      <c r="P38" s="88"/>
      <c r="Q38" s="87"/>
    </row>
    <row r="39" spans="1:17" ht="28.5" customHeight="1">
      <c r="A39" s="54">
        <v>8</v>
      </c>
      <c r="B39" s="59" t="s">
        <v>27</v>
      </c>
      <c r="C39" s="125" t="s">
        <v>68</v>
      </c>
      <c r="D39" s="125"/>
      <c r="E39" s="79" t="s">
        <v>3</v>
      </c>
      <c r="F39" s="80">
        <f>F19</f>
        <v>127.25</v>
      </c>
      <c r="G39" s="81"/>
      <c r="H39" s="82"/>
      <c r="I39" s="83"/>
      <c r="J39" s="91"/>
      <c r="K39" s="90"/>
      <c r="L39" s="86"/>
      <c r="M39" s="87"/>
      <c r="N39" s="86"/>
      <c r="O39" s="87"/>
      <c r="P39" s="88"/>
      <c r="Q39" s="87"/>
    </row>
    <row r="40" spans="1:17" ht="28.5" customHeight="1">
      <c r="A40" s="54"/>
      <c r="B40" s="59"/>
      <c r="C40" s="147" t="s">
        <v>69</v>
      </c>
      <c r="D40" s="148"/>
      <c r="E40" s="79" t="s">
        <v>70</v>
      </c>
      <c r="F40" s="80">
        <f>0.35*F39</f>
        <v>44.54</v>
      </c>
      <c r="G40" s="81"/>
      <c r="H40" s="82"/>
      <c r="I40" s="83"/>
      <c r="J40" s="91"/>
      <c r="K40" s="85"/>
      <c r="L40" s="86"/>
      <c r="M40" s="87"/>
      <c r="N40" s="86"/>
      <c r="O40" s="87"/>
      <c r="P40" s="88"/>
      <c r="Q40" s="87"/>
    </row>
    <row r="41" spans="1:17" ht="13.5" customHeight="1">
      <c r="A41" s="54"/>
      <c r="B41" s="59"/>
      <c r="C41" s="66" t="s">
        <v>2</v>
      </c>
      <c r="D41" s="66"/>
      <c r="E41" s="79"/>
      <c r="F41" s="80"/>
      <c r="G41" s="81"/>
      <c r="H41" s="82"/>
      <c r="I41" s="83"/>
      <c r="J41" s="84"/>
      <c r="K41" s="85"/>
      <c r="L41" s="86"/>
      <c r="M41" s="87"/>
      <c r="N41" s="86"/>
      <c r="O41" s="87"/>
      <c r="P41" s="88"/>
      <c r="Q41" s="87"/>
    </row>
    <row r="42" spans="1:17" ht="28.5" customHeight="1">
      <c r="A42" s="54">
        <v>9</v>
      </c>
      <c r="B42" s="59" t="s">
        <v>27</v>
      </c>
      <c r="C42" s="125" t="s">
        <v>71</v>
      </c>
      <c r="D42" s="125"/>
      <c r="E42" s="79" t="s">
        <v>72</v>
      </c>
      <c r="F42" s="80">
        <f>F19/100</f>
        <v>1.27</v>
      </c>
      <c r="G42" s="81"/>
      <c r="H42" s="82"/>
      <c r="I42" s="83"/>
      <c r="J42" s="91"/>
      <c r="K42" s="90"/>
      <c r="L42" s="86"/>
      <c r="M42" s="87"/>
      <c r="N42" s="86"/>
      <c r="O42" s="87"/>
      <c r="P42" s="88"/>
      <c r="Q42" s="87"/>
    </row>
    <row r="43" spans="1:17" ht="13.5" customHeight="1">
      <c r="A43" s="72"/>
      <c r="B43" s="73"/>
      <c r="C43" s="78"/>
      <c r="D43" s="78"/>
      <c r="E43" s="72"/>
      <c r="F43" s="73"/>
      <c r="G43" s="72"/>
      <c r="H43" s="73"/>
      <c r="I43" s="83"/>
      <c r="J43" s="74"/>
      <c r="K43" s="75"/>
      <c r="L43" s="86"/>
      <c r="M43" s="87"/>
      <c r="N43" s="86"/>
      <c r="O43" s="87"/>
      <c r="P43" s="88"/>
      <c r="Q43" s="87"/>
    </row>
    <row r="44" spans="1:17" ht="27" customHeight="1">
      <c r="A44" s="102">
        <v>10</v>
      </c>
      <c r="B44" s="73"/>
      <c r="C44" s="125" t="s">
        <v>84</v>
      </c>
      <c r="D44" s="129"/>
      <c r="E44" s="102" t="s">
        <v>78</v>
      </c>
      <c r="F44" s="104">
        <v>466</v>
      </c>
      <c r="G44" s="102"/>
      <c r="H44" s="105"/>
      <c r="I44" s="83"/>
      <c r="J44" s="74"/>
      <c r="K44" s="108"/>
      <c r="L44" s="86"/>
      <c r="M44" s="87"/>
      <c r="N44" s="86"/>
      <c r="O44" s="87"/>
      <c r="P44" s="88"/>
      <c r="Q44" s="87"/>
    </row>
    <row r="45" spans="1:17" ht="13.5" customHeight="1">
      <c r="A45" s="72"/>
      <c r="B45" s="73"/>
      <c r="C45" s="78" t="s">
        <v>2</v>
      </c>
      <c r="D45" s="78"/>
      <c r="E45" s="72"/>
      <c r="F45" s="73"/>
      <c r="G45" s="72"/>
      <c r="H45" s="73"/>
      <c r="I45" s="83"/>
      <c r="J45" s="74"/>
      <c r="K45" s="75"/>
      <c r="L45" s="86"/>
      <c r="M45" s="87"/>
      <c r="N45" s="86"/>
      <c r="O45" s="87"/>
      <c r="P45" s="88"/>
      <c r="Q45" s="87"/>
    </row>
    <row r="46" spans="1:17" ht="27.75" customHeight="1">
      <c r="A46" s="54">
        <v>11</v>
      </c>
      <c r="B46" s="59"/>
      <c r="C46" s="125" t="s">
        <v>79</v>
      </c>
      <c r="D46" s="129"/>
      <c r="E46" s="79" t="s">
        <v>78</v>
      </c>
      <c r="F46" s="80">
        <v>466</v>
      </c>
      <c r="G46" s="93"/>
      <c r="H46" s="82"/>
      <c r="I46" s="83"/>
      <c r="J46" s="94"/>
      <c r="K46" s="95"/>
      <c r="L46" s="86"/>
      <c r="M46" s="87"/>
      <c r="N46" s="86"/>
      <c r="O46" s="87"/>
      <c r="P46" s="88"/>
      <c r="Q46" s="87"/>
    </row>
    <row r="47" spans="1:17" ht="13.5" customHeight="1">
      <c r="A47" s="54"/>
      <c r="B47" s="59"/>
      <c r="C47" s="106" t="s">
        <v>80</v>
      </c>
      <c r="D47" s="101"/>
      <c r="E47" s="79" t="s">
        <v>3</v>
      </c>
      <c r="F47" s="80">
        <v>163.44</v>
      </c>
      <c r="G47" s="96"/>
      <c r="H47" s="82"/>
      <c r="I47" s="83"/>
      <c r="J47" s="97"/>
      <c r="K47" s="96"/>
      <c r="L47" s="86"/>
      <c r="M47" s="87"/>
      <c r="N47" s="86"/>
      <c r="O47" s="87"/>
      <c r="P47" s="88"/>
      <c r="Q47" s="87"/>
    </row>
    <row r="48" spans="1:17" ht="13.5" customHeight="1">
      <c r="A48" s="54"/>
      <c r="B48" s="59"/>
      <c r="C48" s="106" t="s">
        <v>81</v>
      </c>
      <c r="D48" s="101"/>
      <c r="E48" s="79" t="s">
        <v>82</v>
      </c>
      <c r="F48" s="80">
        <v>2000</v>
      </c>
      <c r="G48" s="96"/>
      <c r="H48" s="82"/>
      <c r="I48" s="83"/>
      <c r="J48" s="97"/>
      <c r="K48" s="96"/>
      <c r="L48" s="86"/>
      <c r="M48" s="87"/>
      <c r="N48" s="86"/>
      <c r="O48" s="87"/>
      <c r="P48" s="88"/>
      <c r="Q48" s="87"/>
    </row>
    <row r="49" spans="1:17" ht="13.5" customHeight="1">
      <c r="A49" s="72"/>
      <c r="B49" s="73"/>
      <c r="C49" s="99" t="s">
        <v>83</v>
      </c>
      <c r="D49" s="78"/>
      <c r="E49" s="102" t="s">
        <v>82</v>
      </c>
      <c r="F49" s="104">
        <v>45</v>
      </c>
      <c r="G49" s="102"/>
      <c r="H49" s="103"/>
      <c r="I49" s="83"/>
      <c r="J49" s="105"/>
      <c r="K49" s="107"/>
      <c r="L49" s="86"/>
      <c r="M49" s="87"/>
      <c r="N49" s="86"/>
      <c r="O49" s="87"/>
      <c r="P49" s="88"/>
      <c r="Q49" s="87"/>
    </row>
    <row r="50" spans="1:17" ht="12" customHeight="1">
      <c r="A50" s="98"/>
      <c r="B50" s="77"/>
      <c r="C50" s="99"/>
      <c r="D50" s="100"/>
      <c r="E50" s="71"/>
      <c r="F50" s="46"/>
      <c r="G50" s="70"/>
      <c r="H50" s="47"/>
      <c r="I50" s="83">
        <f>ROUND(G50*H50,2)</f>
        <v>0</v>
      </c>
      <c r="J50" s="47"/>
      <c r="K50" s="70"/>
      <c r="L50" s="86">
        <f>SUM(I50:K50)</f>
        <v>0</v>
      </c>
      <c r="M50" s="87">
        <f>ROUND(G50*F50,2)</f>
        <v>0</v>
      </c>
      <c r="N50" s="86">
        <f>ROUND(I50*F50,2)</f>
        <v>0</v>
      </c>
      <c r="O50" s="87">
        <f>ROUND(J50*F50,2)</f>
        <v>0</v>
      </c>
      <c r="P50" s="88">
        <f>ROUND(K50*F50,2)</f>
        <v>0</v>
      </c>
      <c r="Q50" s="87">
        <f>SUM(N50:P50)</f>
        <v>0</v>
      </c>
    </row>
    <row r="51" spans="1:17" ht="13.5" customHeight="1">
      <c r="A51" s="8"/>
      <c r="B51" s="9"/>
      <c r="C51" s="127" t="s">
        <v>23</v>
      </c>
      <c r="D51" s="128"/>
      <c r="E51" s="55"/>
      <c r="F51" s="26"/>
      <c r="G51" s="26"/>
      <c r="H51" s="26"/>
      <c r="I51" s="26"/>
      <c r="J51" s="26"/>
      <c r="K51" s="26"/>
      <c r="L51" s="27">
        <f>SUM(I51:K51)</f>
        <v>0</v>
      </c>
      <c r="M51" s="29">
        <f>SUM(M16:M50)</f>
        <v>0</v>
      </c>
      <c r="N51" s="29">
        <f>SUM(N16:N50)</f>
        <v>0</v>
      </c>
      <c r="O51" s="29">
        <f>SUM(O16:O50)</f>
        <v>0</v>
      </c>
      <c r="P51" s="29">
        <f>SUM(P16:P50)</f>
        <v>0</v>
      </c>
      <c r="Q51" s="29">
        <f>SUM(Q16:Q50)</f>
        <v>0</v>
      </c>
    </row>
    <row r="52" spans="1:17" ht="13.5" customHeight="1">
      <c r="A52" s="8"/>
      <c r="B52" s="9"/>
      <c r="C52" s="123" t="s">
        <v>24</v>
      </c>
      <c r="D52" s="123"/>
      <c r="E52" s="55"/>
      <c r="F52" s="26"/>
      <c r="G52" s="26"/>
      <c r="H52" s="26"/>
      <c r="I52" s="26"/>
      <c r="J52" s="26"/>
      <c r="K52" s="26"/>
      <c r="L52" s="27">
        <f>SUM(I52:K52)</f>
        <v>0</v>
      </c>
      <c r="M52" s="27">
        <f>ROUND(G52*F52,2)</f>
        <v>0</v>
      </c>
      <c r="N52" s="27">
        <f>ROUND(I52*F52,2)</f>
        <v>0</v>
      </c>
      <c r="O52" s="27">
        <f>ROUND(O51*E52,2)</f>
        <v>0</v>
      </c>
      <c r="P52" s="28">
        <f>ROUND(K52*F52,2)</f>
        <v>0</v>
      </c>
      <c r="Q52" s="27">
        <f>SUM(N52:P52)</f>
        <v>0</v>
      </c>
    </row>
    <row r="53" spans="1:17" ht="13.5" customHeight="1">
      <c r="A53" s="25"/>
      <c r="B53" s="10"/>
      <c r="C53" s="121" t="s">
        <v>25</v>
      </c>
      <c r="D53" s="121"/>
      <c r="E53" s="30"/>
      <c r="F53" s="30"/>
      <c r="G53" s="30"/>
      <c r="H53" s="30"/>
      <c r="I53" s="30"/>
      <c r="J53" s="30"/>
      <c r="K53" s="31"/>
      <c r="L53" s="31"/>
      <c r="M53" s="32">
        <f>SUM(M51:M52)</f>
        <v>0</v>
      </c>
      <c r="N53" s="32">
        <f>SUM(N51:N52)</f>
        <v>0</v>
      </c>
      <c r="O53" s="32">
        <f>SUM(O51:O52)</f>
        <v>0</v>
      </c>
      <c r="P53" s="32">
        <f>SUM(P51:P52)</f>
        <v>0</v>
      </c>
      <c r="Q53" s="32">
        <f>SUM(Q51:Q52)</f>
        <v>0</v>
      </c>
    </row>
    <row r="54" spans="1:17" ht="13.5" customHeight="1">
      <c r="A54" s="25"/>
      <c r="B54" s="10"/>
      <c r="C54" s="124" t="s">
        <v>28</v>
      </c>
      <c r="D54" s="124"/>
      <c r="E54" s="55"/>
      <c r="F54" s="30"/>
      <c r="G54" s="30"/>
      <c r="H54" s="30"/>
      <c r="I54" s="30"/>
      <c r="J54" s="30"/>
      <c r="K54" s="31"/>
      <c r="L54" s="31"/>
      <c r="M54" s="27"/>
      <c r="N54" s="27">
        <f>ROUND(N53*E54,2)</f>
        <v>0</v>
      </c>
      <c r="O54" s="27">
        <f>ROUND(O53*E54,2)</f>
        <v>0</v>
      </c>
      <c r="P54" s="27">
        <f>ROUND(P53*E54,2)</f>
        <v>0</v>
      </c>
      <c r="Q54" s="27">
        <f>SUM(N54:P54)</f>
        <v>0</v>
      </c>
    </row>
    <row r="55" spans="1:17" ht="13.5" customHeight="1">
      <c r="A55" s="25"/>
      <c r="B55" s="10"/>
      <c r="C55" s="124" t="s">
        <v>34</v>
      </c>
      <c r="D55" s="124"/>
      <c r="E55" s="55"/>
      <c r="F55" s="30"/>
      <c r="G55" s="30"/>
      <c r="H55" s="30"/>
      <c r="I55" s="30"/>
      <c r="J55" s="30"/>
      <c r="K55" s="31"/>
      <c r="L55" s="31"/>
      <c r="M55" s="27"/>
      <c r="N55" s="27">
        <f>N54*0.03</f>
        <v>0</v>
      </c>
      <c r="O55" s="27">
        <f>O54*0.03</f>
        <v>0</v>
      </c>
      <c r="P55" s="27">
        <f>P54*0.03</f>
        <v>0</v>
      </c>
      <c r="Q55" s="27">
        <f>SUM(N55:P55)</f>
        <v>0</v>
      </c>
    </row>
    <row r="56" spans="1:17" ht="13.5" customHeight="1">
      <c r="A56" s="25"/>
      <c r="B56" s="10"/>
      <c r="C56" s="124" t="s">
        <v>35</v>
      </c>
      <c r="D56" s="124"/>
      <c r="E56" s="55"/>
      <c r="F56" s="30"/>
      <c r="G56" s="30"/>
      <c r="H56" s="30"/>
      <c r="I56" s="30"/>
      <c r="J56" s="30"/>
      <c r="K56" s="31"/>
      <c r="L56" s="31"/>
      <c r="M56" s="32"/>
      <c r="N56" s="27">
        <f>ROUND(N53*E56,2)</f>
        <v>0</v>
      </c>
      <c r="O56" s="27">
        <f>ROUND(O53*E56,2)</f>
        <v>0</v>
      </c>
      <c r="P56" s="27">
        <f>ROUND(P53*E56,2)</f>
        <v>0</v>
      </c>
      <c r="Q56" s="27">
        <f>SUM(N56:P56)</f>
        <v>0</v>
      </c>
    </row>
    <row r="57" spans="1:17" ht="13.5" customHeight="1">
      <c r="A57" s="25"/>
      <c r="B57" s="10"/>
      <c r="C57" s="124" t="s">
        <v>29</v>
      </c>
      <c r="D57" s="124"/>
      <c r="E57" s="55" t="s">
        <v>77</v>
      </c>
      <c r="F57" s="30"/>
      <c r="G57" s="30"/>
      <c r="H57" s="30"/>
      <c r="I57" s="30"/>
      <c r="J57" s="30"/>
      <c r="K57" s="31"/>
      <c r="L57" s="31"/>
      <c r="M57" s="32"/>
      <c r="N57" s="27"/>
      <c r="O57" s="32"/>
      <c r="P57" s="32"/>
      <c r="Q57" s="27">
        <f>SUM(N57:P57)</f>
        <v>0</v>
      </c>
    </row>
    <row r="58" spans="1:18" ht="13.5" customHeight="1">
      <c r="A58" s="25"/>
      <c r="B58" s="10"/>
      <c r="C58" s="121" t="s">
        <v>36</v>
      </c>
      <c r="D58" s="121"/>
      <c r="E58" s="30"/>
      <c r="F58" s="30"/>
      <c r="G58" s="30"/>
      <c r="H58" s="30"/>
      <c r="I58" s="30"/>
      <c r="J58" s="30"/>
      <c r="K58" s="31"/>
      <c r="L58" s="31"/>
      <c r="M58" s="32"/>
      <c r="N58" s="32">
        <f>N53+N54+N56+N57</f>
        <v>0</v>
      </c>
      <c r="O58" s="32">
        <f>O53+O54+O56+O57</f>
        <v>0</v>
      </c>
      <c r="P58" s="32">
        <f>P53+P54+P56+P57</f>
        <v>0</v>
      </c>
      <c r="Q58" s="32">
        <f>Q53+Q54+Q56+Q57</f>
        <v>0</v>
      </c>
      <c r="R58" s="3"/>
    </row>
    <row r="59" spans="1:18" ht="13.5" customHeight="1">
      <c r="A59" s="25"/>
      <c r="B59" s="10"/>
      <c r="C59" s="122" t="s">
        <v>37</v>
      </c>
      <c r="D59" s="122"/>
      <c r="E59" s="56">
        <v>0.21</v>
      </c>
      <c r="F59" s="30"/>
      <c r="G59" s="30"/>
      <c r="H59" s="30"/>
      <c r="I59" s="30"/>
      <c r="J59" s="30"/>
      <c r="K59" s="31"/>
      <c r="L59" s="31"/>
      <c r="M59" s="32"/>
      <c r="N59" s="32"/>
      <c r="O59" s="32"/>
      <c r="P59" s="32"/>
      <c r="Q59" s="33">
        <f>Q58*E59</f>
        <v>0</v>
      </c>
      <c r="R59" s="3"/>
    </row>
    <row r="60" spans="1:18" ht="13.5" customHeight="1">
      <c r="A60" s="25"/>
      <c r="B60" s="10"/>
      <c r="C60" s="121" t="s">
        <v>38</v>
      </c>
      <c r="D60" s="121"/>
      <c r="E60" s="30"/>
      <c r="F60" s="30"/>
      <c r="G60" s="30"/>
      <c r="H60" s="30"/>
      <c r="I60" s="30"/>
      <c r="J60" s="30"/>
      <c r="K60" s="31"/>
      <c r="L60" s="31"/>
      <c r="M60" s="32"/>
      <c r="N60" s="32"/>
      <c r="O60" s="32"/>
      <c r="P60" s="32"/>
      <c r="Q60" s="32">
        <f>SUM(Q58:Q59)</f>
        <v>0</v>
      </c>
      <c r="R60" s="3"/>
    </row>
    <row r="61" spans="1:17" ht="45" customHeight="1">
      <c r="A61" s="36" t="s">
        <v>49</v>
      </c>
      <c r="B61"/>
      <c r="C61" s="36"/>
      <c r="D61" s="11"/>
      <c r="E61" s="14"/>
      <c r="F61" s="14"/>
      <c r="G61" s="14"/>
      <c r="H61" s="14"/>
      <c r="I61" s="14"/>
      <c r="J61" s="14"/>
      <c r="K61" s="14"/>
      <c r="L61" s="14"/>
      <c r="M61" s="14"/>
      <c r="N61" s="14"/>
      <c r="O61" s="14"/>
      <c r="P61" s="14"/>
      <c r="Q61" s="12"/>
    </row>
    <row r="62" spans="1:17" ht="36.75" customHeight="1">
      <c r="A62"/>
      <c r="B62"/>
      <c r="C62"/>
      <c r="D62" s="13"/>
      <c r="E62" s="14"/>
      <c r="F62" s="14"/>
      <c r="G62" s="14"/>
      <c r="H62" s="14"/>
      <c r="I62" s="14"/>
      <c r="J62" s="14"/>
      <c r="K62" s="14"/>
      <c r="L62" s="14"/>
      <c r="M62" s="14"/>
      <c r="N62" s="14"/>
      <c r="O62" s="14"/>
      <c r="P62" s="14"/>
      <c r="Q62" s="12"/>
    </row>
    <row r="63" spans="1:17" ht="17.25" customHeight="1">
      <c r="A63" t="s">
        <v>50</v>
      </c>
      <c r="B63"/>
      <c r="C63"/>
      <c r="D63" s="13"/>
      <c r="E63" s="14"/>
      <c r="F63" s="14"/>
      <c r="G63" s="14"/>
      <c r="H63" s="14"/>
      <c r="I63" s="14"/>
      <c r="J63" s="14"/>
      <c r="K63" s="14"/>
      <c r="L63" s="14"/>
      <c r="M63" s="14"/>
      <c r="N63" s="14"/>
      <c r="O63" s="14"/>
      <c r="P63" s="14"/>
      <c r="Q63" s="12"/>
    </row>
    <row r="64" spans="1:17" ht="12.75">
      <c r="A64" s="11"/>
      <c r="B64" s="11"/>
      <c r="C64" s="11"/>
      <c r="D64" s="11"/>
      <c r="E64" s="11"/>
      <c r="F64" s="15"/>
      <c r="G64" s="15"/>
      <c r="H64" s="15"/>
      <c r="I64" s="15"/>
      <c r="J64" s="15"/>
      <c r="K64" s="15"/>
      <c r="L64" s="15"/>
      <c r="M64" s="15"/>
      <c r="N64" s="15"/>
      <c r="O64" s="15"/>
      <c r="P64" s="15"/>
      <c r="Q64" s="11"/>
    </row>
    <row r="65" spans="1:17" ht="12.75">
      <c r="A65" s="11"/>
      <c r="B65" s="11"/>
      <c r="C65" s="11"/>
      <c r="D65" s="11"/>
      <c r="E65" s="11"/>
      <c r="F65" s="15"/>
      <c r="G65" s="15"/>
      <c r="H65" s="15"/>
      <c r="I65" s="15"/>
      <c r="J65" s="15"/>
      <c r="K65" s="15"/>
      <c r="L65" s="15"/>
      <c r="M65" s="15"/>
      <c r="N65" s="15"/>
      <c r="O65" s="15"/>
      <c r="P65" s="15"/>
      <c r="Q65" s="11"/>
    </row>
    <row r="66" spans="1:17" ht="12.75">
      <c r="A66" s="11"/>
      <c r="B66" s="11"/>
      <c r="C66" s="11"/>
      <c r="D66" s="11"/>
      <c r="E66" s="11"/>
      <c r="F66" s="15"/>
      <c r="G66" s="15"/>
      <c r="H66" s="15"/>
      <c r="I66" s="15"/>
      <c r="J66" s="15"/>
      <c r="K66" s="15"/>
      <c r="L66" s="15"/>
      <c r="M66" s="15"/>
      <c r="N66" s="15"/>
      <c r="O66" s="15"/>
      <c r="P66" s="15"/>
      <c r="Q66" s="11"/>
    </row>
    <row r="67" spans="1:17" ht="12.75">
      <c r="A67" s="11"/>
      <c r="B67" s="11"/>
      <c r="C67" s="11"/>
      <c r="D67" s="11"/>
      <c r="E67" s="11"/>
      <c r="F67" s="15"/>
      <c r="G67" s="15"/>
      <c r="H67" s="15"/>
      <c r="I67" s="15"/>
      <c r="J67" s="15"/>
      <c r="K67" s="15"/>
      <c r="L67" s="15"/>
      <c r="M67" s="15"/>
      <c r="N67" s="15"/>
      <c r="O67" s="15"/>
      <c r="P67" s="15"/>
      <c r="Q67" s="11"/>
    </row>
    <row r="68" spans="1:17" ht="12.75">
      <c r="A68" s="11"/>
      <c r="B68" s="11"/>
      <c r="C68" s="11"/>
      <c r="D68" s="11"/>
      <c r="E68" s="11"/>
      <c r="F68" s="15"/>
      <c r="G68" s="15"/>
      <c r="H68" s="15"/>
      <c r="I68" s="15"/>
      <c r="J68" s="15"/>
      <c r="K68" s="15"/>
      <c r="L68" s="15"/>
      <c r="M68" s="15"/>
      <c r="N68" s="15"/>
      <c r="O68" s="15"/>
      <c r="P68" s="15"/>
      <c r="Q68" s="11"/>
    </row>
    <row r="69" spans="1:17" ht="12.75">
      <c r="A69" s="11"/>
      <c r="B69" s="11"/>
      <c r="C69" s="11"/>
      <c r="D69" s="11"/>
      <c r="E69" s="11"/>
      <c r="F69" s="15"/>
      <c r="G69" s="15"/>
      <c r="H69" s="15"/>
      <c r="I69" s="15"/>
      <c r="J69" s="15"/>
      <c r="K69" s="15"/>
      <c r="L69" s="15"/>
      <c r="M69" s="15"/>
      <c r="N69" s="15"/>
      <c r="O69" s="15"/>
      <c r="P69" s="15"/>
      <c r="Q69" s="11"/>
    </row>
    <row r="70" spans="1:17" ht="12.75">
      <c r="A70" s="11"/>
      <c r="B70" s="11"/>
      <c r="C70" s="11"/>
      <c r="D70" s="11"/>
      <c r="E70" s="11"/>
      <c r="F70" s="15"/>
      <c r="G70" s="15"/>
      <c r="H70" s="15"/>
      <c r="I70" s="15"/>
      <c r="J70" s="15"/>
      <c r="K70" s="15"/>
      <c r="L70" s="15"/>
      <c r="M70" s="15"/>
      <c r="N70" s="15"/>
      <c r="O70" s="15"/>
      <c r="P70" s="15"/>
      <c r="Q70" s="11"/>
    </row>
    <row r="71" spans="1:17" ht="12.75">
      <c r="A71" s="11"/>
      <c r="B71" s="11"/>
      <c r="C71" s="11"/>
      <c r="D71" s="11"/>
      <c r="E71" s="11"/>
      <c r="F71" s="15"/>
      <c r="G71" s="15"/>
      <c r="H71" s="15"/>
      <c r="I71" s="15"/>
      <c r="J71" s="15"/>
      <c r="K71" s="15"/>
      <c r="L71" s="15"/>
      <c r="M71" s="15"/>
      <c r="N71" s="15"/>
      <c r="O71" s="15"/>
      <c r="P71" s="15"/>
      <c r="Q71" s="11"/>
    </row>
    <row r="72" spans="1:17" ht="12.75">
      <c r="A72" s="11"/>
      <c r="B72" s="11"/>
      <c r="C72" s="11"/>
      <c r="D72" s="11"/>
      <c r="E72" s="11"/>
      <c r="F72" s="15"/>
      <c r="G72" s="15"/>
      <c r="H72" s="15"/>
      <c r="I72" s="15"/>
      <c r="J72" s="15"/>
      <c r="K72" s="15"/>
      <c r="L72" s="15"/>
      <c r="M72" s="15"/>
      <c r="N72" s="15"/>
      <c r="O72" s="15"/>
      <c r="P72" s="15"/>
      <c r="Q72" s="11"/>
    </row>
    <row r="73" spans="1:17" ht="12.75">
      <c r="A73" s="11"/>
      <c r="B73" s="11"/>
      <c r="C73" s="11"/>
      <c r="D73" s="11"/>
      <c r="E73" s="11"/>
      <c r="F73" s="15"/>
      <c r="G73" s="15"/>
      <c r="H73" s="15"/>
      <c r="I73" s="15"/>
      <c r="J73" s="15"/>
      <c r="K73" s="15"/>
      <c r="L73" s="15"/>
      <c r="M73" s="15"/>
      <c r="N73" s="15"/>
      <c r="O73" s="15"/>
      <c r="P73" s="15"/>
      <c r="Q73" s="11"/>
    </row>
    <row r="74" spans="1:17" ht="12.75">
      <c r="A74" s="11"/>
      <c r="B74" s="11"/>
      <c r="C74" s="11"/>
      <c r="D74" s="11"/>
      <c r="E74" s="11"/>
      <c r="F74" s="15"/>
      <c r="G74" s="15"/>
      <c r="H74" s="15"/>
      <c r="I74" s="15"/>
      <c r="J74" s="15"/>
      <c r="K74" s="15"/>
      <c r="L74" s="15"/>
      <c r="M74" s="15"/>
      <c r="N74" s="15"/>
      <c r="O74" s="15"/>
      <c r="P74" s="15"/>
      <c r="Q74" s="11"/>
    </row>
    <row r="75" spans="1:17" ht="12.75">
      <c r="A75" s="11"/>
      <c r="B75" s="11"/>
      <c r="C75" s="11"/>
      <c r="D75" s="11"/>
      <c r="E75" s="11"/>
      <c r="F75" s="15"/>
      <c r="G75" s="15"/>
      <c r="H75" s="15"/>
      <c r="I75" s="15"/>
      <c r="J75" s="15"/>
      <c r="K75" s="15"/>
      <c r="L75" s="15"/>
      <c r="M75" s="15"/>
      <c r="N75" s="15"/>
      <c r="O75" s="15"/>
      <c r="P75" s="15"/>
      <c r="Q75" s="11"/>
    </row>
    <row r="76" spans="1:17" ht="12.75">
      <c r="A76" s="11"/>
      <c r="B76" s="11"/>
      <c r="C76" s="11"/>
      <c r="D76" s="11"/>
      <c r="E76" s="11"/>
      <c r="F76" s="15"/>
      <c r="G76" s="15"/>
      <c r="H76" s="15"/>
      <c r="I76" s="15"/>
      <c r="J76" s="15"/>
      <c r="K76" s="15"/>
      <c r="L76" s="15"/>
      <c r="M76" s="15"/>
      <c r="N76" s="15"/>
      <c r="O76" s="15"/>
      <c r="P76" s="15"/>
      <c r="Q76" s="11"/>
    </row>
    <row r="77" spans="1:17" ht="12.75">
      <c r="A77" s="11"/>
      <c r="B77" s="11"/>
      <c r="C77" s="11"/>
      <c r="D77" s="11"/>
      <c r="E77" s="11"/>
      <c r="F77" s="15"/>
      <c r="G77" s="15"/>
      <c r="H77" s="15"/>
      <c r="I77" s="15"/>
      <c r="J77" s="15"/>
      <c r="K77" s="15"/>
      <c r="L77" s="15"/>
      <c r="M77" s="15"/>
      <c r="N77" s="15"/>
      <c r="O77" s="15"/>
      <c r="P77" s="15"/>
      <c r="Q77" s="11"/>
    </row>
    <row r="78" spans="1:17" ht="12.75">
      <c r="A78" s="11"/>
      <c r="B78" s="11"/>
      <c r="C78" s="11"/>
      <c r="D78" s="11"/>
      <c r="E78" s="11"/>
      <c r="F78" s="15"/>
      <c r="G78" s="15"/>
      <c r="H78" s="15"/>
      <c r="I78" s="15"/>
      <c r="J78" s="15"/>
      <c r="K78" s="15"/>
      <c r="L78" s="15"/>
      <c r="M78" s="15"/>
      <c r="N78" s="15"/>
      <c r="O78" s="15"/>
      <c r="P78" s="15"/>
      <c r="Q78" s="11"/>
    </row>
    <row r="79" spans="1:17" ht="12.75">
      <c r="A79" s="11"/>
      <c r="B79" s="11"/>
      <c r="C79" s="11"/>
      <c r="D79" s="11"/>
      <c r="E79" s="11"/>
      <c r="F79" s="15"/>
      <c r="G79" s="15"/>
      <c r="H79" s="15"/>
      <c r="I79" s="15"/>
      <c r="J79" s="15"/>
      <c r="K79" s="15"/>
      <c r="L79" s="15"/>
      <c r="M79" s="15"/>
      <c r="N79" s="15"/>
      <c r="O79" s="15"/>
      <c r="P79" s="15"/>
      <c r="Q79" s="11"/>
    </row>
    <row r="80" spans="1:17" ht="12.75">
      <c r="A80" s="11"/>
      <c r="B80" s="11"/>
      <c r="C80" s="11"/>
      <c r="D80" s="11"/>
      <c r="E80" s="11"/>
      <c r="F80" s="15"/>
      <c r="G80" s="15"/>
      <c r="H80" s="15"/>
      <c r="I80" s="15"/>
      <c r="J80" s="15"/>
      <c r="K80" s="15"/>
      <c r="L80" s="15"/>
      <c r="M80" s="15"/>
      <c r="N80" s="15"/>
      <c r="O80" s="15"/>
      <c r="P80" s="15"/>
      <c r="Q80" s="11"/>
    </row>
    <row r="81" spans="1:17" ht="12.75">
      <c r="A81" s="11"/>
      <c r="B81" s="11"/>
      <c r="C81" s="11"/>
      <c r="D81" s="11"/>
      <c r="E81" s="11"/>
      <c r="F81" s="15"/>
      <c r="G81" s="15"/>
      <c r="H81" s="15"/>
      <c r="I81" s="15"/>
      <c r="J81" s="15"/>
      <c r="K81" s="15"/>
      <c r="L81" s="15"/>
      <c r="M81" s="15"/>
      <c r="N81" s="15"/>
      <c r="O81" s="15"/>
      <c r="P81" s="15"/>
      <c r="Q81" s="11"/>
    </row>
    <row r="82" spans="1:17" ht="12.75">
      <c r="A82" s="11"/>
      <c r="B82" s="11"/>
      <c r="C82" s="11"/>
      <c r="D82" s="11"/>
      <c r="E82" s="11"/>
      <c r="F82" s="15"/>
      <c r="G82" s="15"/>
      <c r="H82" s="15"/>
      <c r="I82" s="15"/>
      <c r="J82" s="15"/>
      <c r="K82" s="15"/>
      <c r="L82" s="15"/>
      <c r="M82" s="15"/>
      <c r="N82" s="15"/>
      <c r="O82" s="15"/>
      <c r="P82" s="15"/>
      <c r="Q82" s="11"/>
    </row>
    <row r="83" spans="1:17" ht="12.75">
      <c r="A83" s="11"/>
      <c r="B83" s="11"/>
      <c r="C83" s="11"/>
      <c r="D83" s="11"/>
      <c r="E83" s="11"/>
      <c r="F83" s="15"/>
      <c r="G83" s="15"/>
      <c r="H83" s="15"/>
      <c r="I83" s="15"/>
      <c r="J83" s="15"/>
      <c r="K83" s="15"/>
      <c r="L83" s="15"/>
      <c r="M83" s="15"/>
      <c r="N83" s="15"/>
      <c r="O83" s="15"/>
      <c r="P83" s="15"/>
      <c r="Q83" s="11"/>
    </row>
    <row r="84" spans="1:17" ht="12.75">
      <c r="A84" s="11"/>
      <c r="B84" s="11"/>
      <c r="C84" s="11"/>
      <c r="D84" s="11"/>
      <c r="E84" s="11"/>
      <c r="F84" s="15"/>
      <c r="G84" s="15"/>
      <c r="H84" s="15"/>
      <c r="I84" s="15"/>
      <c r="J84" s="15"/>
      <c r="K84" s="15"/>
      <c r="L84" s="15"/>
      <c r="M84" s="15"/>
      <c r="N84" s="15"/>
      <c r="O84" s="15"/>
      <c r="P84" s="15"/>
      <c r="Q84" s="11"/>
    </row>
    <row r="85" spans="1:17" ht="12.75">
      <c r="A85" s="11"/>
      <c r="B85" s="11"/>
      <c r="C85" s="11"/>
      <c r="D85" s="11"/>
      <c r="E85" s="11"/>
      <c r="F85" s="15"/>
      <c r="G85" s="15"/>
      <c r="H85" s="15"/>
      <c r="I85" s="15"/>
      <c r="J85" s="15"/>
      <c r="K85" s="15"/>
      <c r="L85" s="15"/>
      <c r="M85" s="15"/>
      <c r="N85" s="15"/>
      <c r="O85" s="15"/>
      <c r="P85" s="15"/>
      <c r="Q85" s="11"/>
    </row>
    <row r="86" spans="1:17" ht="12.75">
      <c r="A86" s="11"/>
      <c r="B86" s="11"/>
      <c r="C86" s="11"/>
      <c r="D86" s="11"/>
      <c r="E86" s="11"/>
      <c r="F86" s="15"/>
      <c r="G86" s="15"/>
      <c r="H86" s="15"/>
      <c r="I86" s="15"/>
      <c r="J86" s="15"/>
      <c r="K86" s="15"/>
      <c r="L86" s="15"/>
      <c r="M86" s="15"/>
      <c r="N86" s="15"/>
      <c r="O86" s="15"/>
      <c r="P86" s="15"/>
      <c r="Q86" s="11"/>
    </row>
    <row r="87" spans="1:17" ht="12.75">
      <c r="A87" s="11"/>
      <c r="B87" s="11"/>
      <c r="C87" s="11"/>
      <c r="D87" s="11"/>
      <c r="E87" s="11"/>
      <c r="F87" s="15"/>
      <c r="G87" s="15"/>
      <c r="H87" s="15"/>
      <c r="I87" s="15"/>
      <c r="J87" s="15"/>
      <c r="K87" s="15"/>
      <c r="L87" s="15"/>
      <c r="M87" s="15"/>
      <c r="N87" s="15"/>
      <c r="O87" s="15"/>
      <c r="P87" s="15"/>
      <c r="Q87" s="11"/>
    </row>
    <row r="88" spans="1:17" ht="12.75">
      <c r="A88" s="11"/>
      <c r="B88" s="11"/>
      <c r="C88" s="11"/>
      <c r="D88" s="11"/>
      <c r="E88" s="11"/>
      <c r="F88" s="15"/>
      <c r="G88" s="15"/>
      <c r="H88" s="15"/>
      <c r="I88" s="15"/>
      <c r="J88" s="15"/>
      <c r="K88" s="15"/>
      <c r="L88" s="15"/>
      <c r="M88" s="15"/>
      <c r="N88" s="15"/>
      <c r="O88" s="15"/>
      <c r="P88" s="15"/>
      <c r="Q88" s="11"/>
    </row>
    <row r="89" spans="1:17" ht="12.75">
      <c r="A89" s="11"/>
      <c r="B89" s="11"/>
      <c r="C89" s="11"/>
      <c r="D89" s="11"/>
      <c r="E89" s="11"/>
      <c r="F89" s="15"/>
      <c r="G89" s="15"/>
      <c r="H89" s="15"/>
      <c r="I89" s="15"/>
      <c r="J89" s="15"/>
      <c r="K89" s="15"/>
      <c r="L89" s="15"/>
      <c r="M89" s="15"/>
      <c r="N89" s="15"/>
      <c r="O89" s="15"/>
      <c r="P89" s="15"/>
      <c r="Q89" s="11"/>
    </row>
    <row r="90" spans="1:17" ht="12.75">
      <c r="A90" s="11"/>
      <c r="B90" s="11"/>
      <c r="C90" s="11"/>
      <c r="D90" s="11"/>
      <c r="E90" s="11"/>
      <c r="F90" s="15"/>
      <c r="G90" s="15"/>
      <c r="H90" s="15"/>
      <c r="I90" s="15"/>
      <c r="J90" s="15"/>
      <c r="K90" s="15"/>
      <c r="L90" s="15"/>
      <c r="M90" s="15"/>
      <c r="N90" s="15"/>
      <c r="O90" s="15"/>
      <c r="P90" s="15"/>
      <c r="Q90" s="11"/>
    </row>
    <row r="91" spans="1:17" ht="12.75">
      <c r="A91" s="11"/>
      <c r="B91" s="11"/>
      <c r="C91" s="11"/>
      <c r="D91" s="11"/>
      <c r="E91" s="11"/>
      <c r="F91" s="15"/>
      <c r="G91" s="15"/>
      <c r="H91" s="15"/>
      <c r="I91" s="15"/>
      <c r="J91" s="15"/>
      <c r="K91" s="15"/>
      <c r="L91" s="15"/>
      <c r="M91" s="15"/>
      <c r="N91" s="15"/>
      <c r="O91" s="15"/>
      <c r="P91" s="15"/>
      <c r="Q91" s="11"/>
    </row>
    <row r="92" spans="1:17" ht="12.75">
      <c r="A92" s="11"/>
      <c r="B92" s="11"/>
      <c r="C92" s="11"/>
      <c r="D92" s="11"/>
      <c r="E92" s="11"/>
      <c r="F92" s="15"/>
      <c r="G92" s="15"/>
      <c r="H92" s="15"/>
      <c r="I92" s="15"/>
      <c r="J92" s="15"/>
      <c r="K92" s="15"/>
      <c r="L92" s="15"/>
      <c r="M92" s="15"/>
      <c r="N92" s="15"/>
      <c r="O92" s="15"/>
      <c r="P92" s="15"/>
      <c r="Q92" s="11"/>
    </row>
    <row r="93" spans="1:17" ht="12.75">
      <c r="A93" s="11"/>
      <c r="B93" s="11"/>
      <c r="C93" s="11"/>
      <c r="D93" s="11"/>
      <c r="E93" s="11"/>
      <c r="F93" s="15"/>
      <c r="G93" s="15"/>
      <c r="H93" s="15"/>
      <c r="I93" s="15"/>
      <c r="J93" s="15"/>
      <c r="K93" s="15"/>
      <c r="L93" s="15"/>
      <c r="M93" s="15"/>
      <c r="N93" s="15"/>
      <c r="O93" s="15"/>
      <c r="P93" s="15"/>
      <c r="Q93" s="11"/>
    </row>
    <row r="94" spans="1:17" ht="12.75">
      <c r="A94" s="11"/>
      <c r="B94" s="11"/>
      <c r="C94" s="11"/>
      <c r="D94" s="11"/>
      <c r="E94" s="11"/>
      <c r="F94" s="15"/>
      <c r="G94" s="15"/>
      <c r="H94" s="15"/>
      <c r="I94" s="15"/>
      <c r="J94" s="15"/>
      <c r="K94" s="15"/>
      <c r="L94" s="15"/>
      <c r="M94" s="15"/>
      <c r="N94" s="15"/>
      <c r="O94" s="15"/>
      <c r="P94" s="15"/>
      <c r="Q94" s="11"/>
    </row>
    <row r="95" spans="1:17" ht="12.75">
      <c r="A95" s="11"/>
      <c r="B95" s="11"/>
      <c r="C95" s="11"/>
      <c r="D95" s="11"/>
      <c r="E95" s="11"/>
      <c r="F95" s="15"/>
      <c r="G95" s="15"/>
      <c r="H95" s="15"/>
      <c r="I95" s="15"/>
      <c r="J95" s="15"/>
      <c r="K95" s="15"/>
      <c r="L95" s="15"/>
      <c r="M95" s="15"/>
      <c r="N95" s="15"/>
      <c r="O95" s="15"/>
      <c r="P95" s="15"/>
      <c r="Q95" s="11"/>
    </row>
    <row r="96" spans="1:17" ht="12.75">
      <c r="A96" s="11"/>
      <c r="B96" s="11"/>
      <c r="C96" s="11"/>
      <c r="D96" s="11"/>
      <c r="E96" s="11"/>
      <c r="F96" s="15"/>
      <c r="G96" s="15"/>
      <c r="H96" s="15"/>
      <c r="I96" s="15"/>
      <c r="J96" s="15"/>
      <c r="K96" s="15"/>
      <c r="L96" s="15"/>
      <c r="M96" s="15"/>
      <c r="N96" s="15"/>
      <c r="O96" s="15"/>
      <c r="P96" s="15"/>
      <c r="Q96" s="11"/>
    </row>
    <row r="97" spans="1:17" ht="12.75">
      <c r="A97" s="11"/>
      <c r="B97" s="11"/>
      <c r="C97" s="11"/>
      <c r="D97" s="11"/>
      <c r="E97" s="11"/>
      <c r="F97" s="15"/>
      <c r="G97" s="15"/>
      <c r="H97" s="15"/>
      <c r="I97" s="15"/>
      <c r="J97" s="15"/>
      <c r="K97" s="15"/>
      <c r="L97" s="15"/>
      <c r="M97" s="15"/>
      <c r="N97" s="15"/>
      <c r="O97" s="15"/>
      <c r="P97" s="15"/>
      <c r="Q97" s="11"/>
    </row>
    <row r="98" spans="1:17" ht="12.75">
      <c r="A98" s="11"/>
      <c r="B98" s="11"/>
      <c r="C98" s="11"/>
      <c r="D98" s="11"/>
      <c r="E98" s="11"/>
      <c r="F98" s="15"/>
      <c r="G98" s="15"/>
      <c r="H98" s="15"/>
      <c r="I98" s="15"/>
      <c r="J98" s="15"/>
      <c r="K98" s="15"/>
      <c r="L98" s="15"/>
      <c r="M98" s="15"/>
      <c r="N98" s="15"/>
      <c r="O98" s="15"/>
      <c r="P98" s="15"/>
      <c r="Q98" s="11"/>
    </row>
    <row r="99" spans="1:17" ht="12.75">
      <c r="A99" s="11"/>
      <c r="B99" s="11"/>
      <c r="C99" s="11"/>
      <c r="D99" s="11"/>
      <c r="E99" s="11"/>
      <c r="F99" s="15"/>
      <c r="G99" s="15"/>
      <c r="H99" s="15"/>
      <c r="I99" s="15"/>
      <c r="J99" s="15"/>
      <c r="K99" s="15"/>
      <c r="L99" s="15"/>
      <c r="M99" s="15"/>
      <c r="N99" s="15"/>
      <c r="O99" s="15"/>
      <c r="P99" s="15"/>
      <c r="Q99" s="11"/>
    </row>
    <row r="100" spans="1:17" ht="12.75">
      <c r="A100" s="11"/>
      <c r="B100" s="11"/>
      <c r="C100" s="11"/>
      <c r="D100" s="11"/>
      <c r="E100" s="11"/>
      <c r="F100" s="15"/>
      <c r="G100" s="15"/>
      <c r="H100" s="15"/>
      <c r="I100" s="15"/>
      <c r="J100" s="15"/>
      <c r="K100" s="15"/>
      <c r="L100" s="15"/>
      <c r="M100" s="15"/>
      <c r="N100" s="15"/>
      <c r="O100" s="15"/>
      <c r="P100" s="15"/>
      <c r="Q100" s="11"/>
    </row>
    <row r="101" spans="1:17" ht="12.75">
      <c r="A101" s="11"/>
      <c r="B101" s="11"/>
      <c r="C101" s="11"/>
      <c r="D101" s="11"/>
      <c r="E101" s="11"/>
      <c r="F101" s="15"/>
      <c r="G101" s="15"/>
      <c r="H101" s="15"/>
      <c r="I101" s="15"/>
      <c r="J101" s="15"/>
      <c r="K101" s="15"/>
      <c r="L101" s="15"/>
      <c r="M101" s="15"/>
      <c r="N101" s="15"/>
      <c r="O101" s="15"/>
      <c r="P101" s="15"/>
      <c r="Q101" s="11"/>
    </row>
    <row r="102" spans="1:17" ht="12.75">
      <c r="A102" s="11"/>
      <c r="B102" s="11"/>
      <c r="C102" s="11"/>
      <c r="D102" s="11"/>
      <c r="E102" s="11"/>
      <c r="F102" s="15"/>
      <c r="G102" s="15"/>
      <c r="H102" s="15"/>
      <c r="I102" s="15"/>
      <c r="J102" s="15"/>
      <c r="K102" s="15"/>
      <c r="L102" s="15"/>
      <c r="M102" s="15"/>
      <c r="N102" s="15"/>
      <c r="O102" s="15"/>
      <c r="P102" s="15"/>
      <c r="Q102" s="11"/>
    </row>
    <row r="103" spans="1:17" ht="12.75">
      <c r="A103" s="11"/>
      <c r="B103" s="11"/>
      <c r="C103" s="11"/>
      <c r="D103" s="11"/>
      <c r="E103" s="11"/>
      <c r="F103" s="15"/>
      <c r="G103" s="15"/>
      <c r="H103" s="15"/>
      <c r="I103" s="15"/>
      <c r="J103" s="15"/>
      <c r="K103" s="15"/>
      <c r="L103" s="15"/>
      <c r="M103" s="15"/>
      <c r="N103" s="15"/>
      <c r="O103" s="15"/>
      <c r="P103" s="15"/>
      <c r="Q103" s="11"/>
    </row>
    <row r="104" spans="1:17" ht="12.75">
      <c r="A104" s="11"/>
      <c r="B104" s="11"/>
      <c r="C104" s="11"/>
      <c r="D104" s="11"/>
      <c r="E104" s="11"/>
      <c r="F104" s="15"/>
      <c r="G104" s="15"/>
      <c r="H104" s="15"/>
      <c r="I104" s="15"/>
      <c r="J104" s="15"/>
      <c r="K104" s="15"/>
      <c r="L104" s="15"/>
      <c r="M104" s="15"/>
      <c r="N104" s="15"/>
      <c r="O104" s="15"/>
      <c r="P104" s="15"/>
      <c r="Q104" s="11"/>
    </row>
    <row r="105" spans="1:17" ht="12.75">
      <c r="A105" s="11"/>
      <c r="B105" s="11"/>
      <c r="C105" s="11"/>
      <c r="D105" s="11"/>
      <c r="E105" s="11"/>
      <c r="F105" s="15"/>
      <c r="G105" s="15"/>
      <c r="H105" s="15"/>
      <c r="I105" s="15"/>
      <c r="J105" s="15"/>
      <c r="K105" s="15"/>
      <c r="L105" s="15"/>
      <c r="M105" s="15"/>
      <c r="N105" s="15"/>
      <c r="O105" s="15"/>
      <c r="P105" s="15"/>
      <c r="Q105" s="11"/>
    </row>
    <row r="106" spans="1:17" ht="12.75">
      <c r="A106" s="11"/>
      <c r="B106" s="11"/>
      <c r="C106" s="11"/>
      <c r="D106" s="11"/>
      <c r="E106" s="11"/>
      <c r="F106" s="15"/>
      <c r="G106" s="15"/>
      <c r="H106" s="15"/>
      <c r="I106" s="15"/>
      <c r="J106" s="15"/>
      <c r="K106" s="15"/>
      <c r="L106" s="15"/>
      <c r="M106" s="15"/>
      <c r="N106" s="15"/>
      <c r="O106" s="15"/>
      <c r="P106" s="15"/>
      <c r="Q106" s="11"/>
    </row>
    <row r="107" spans="1:17" ht="12.75">
      <c r="A107" s="11"/>
      <c r="B107" s="11"/>
      <c r="C107" s="11"/>
      <c r="D107" s="11"/>
      <c r="E107" s="11"/>
      <c r="F107" s="15"/>
      <c r="G107" s="15"/>
      <c r="H107" s="15"/>
      <c r="I107" s="15"/>
      <c r="J107" s="15"/>
      <c r="K107" s="15"/>
      <c r="L107" s="15"/>
      <c r="M107" s="15"/>
      <c r="N107" s="15"/>
      <c r="O107" s="15"/>
      <c r="P107" s="15"/>
      <c r="Q107" s="11"/>
    </row>
    <row r="108" spans="1:17" ht="12.75">
      <c r="A108" s="11"/>
      <c r="B108" s="11"/>
      <c r="C108" s="11"/>
      <c r="D108" s="11"/>
      <c r="E108" s="11"/>
      <c r="F108" s="15"/>
      <c r="G108" s="15"/>
      <c r="H108" s="15"/>
      <c r="I108" s="15"/>
      <c r="J108" s="15"/>
      <c r="K108" s="15"/>
      <c r="L108" s="15"/>
      <c r="M108" s="15"/>
      <c r="N108" s="15"/>
      <c r="O108" s="15"/>
      <c r="P108" s="15"/>
      <c r="Q108" s="11"/>
    </row>
    <row r="109" spans="1:17" ht="12.75">
      <c r="A109" s="11"/>
      <c r="B109" s="11"/>
      <c r="C109" s="11"/>
      <c r="D109" s="11"/>
      <c r="E109" s="11"/>
      <c r="F109" s="15"/>
      <c r="G109" s="15"/>
      <c r="H109" s="15"/>
      <c r="I109" s="15"/>
      <c r="J109" s="15"/>
      <c r="K109" s="15"/>
      <c r="L109" s="15"/>
      <c r="M109" s="15"/>
      <c r="N109" s="15"/>
      <c r="O109" s="15"/>
      <c r="P109" s="15"/>
      <c r="Q109" s="11"/>
    </row>
    <row r="110" spans="1:17" ht="12.75">
      <c r="A110" s="11"/>
      <c r="B110" s="11"/>
      <c r="C110" s="11"/>
      <c r="D110" s="11"/>
      <c r="E110" s="11"/>
      <c r="F110" s="15"/>
      <c r="G110" s="15"/>
      <c r="H110" s="15"/>
      <c r="I110" s="15"/>
      <c r="J110" s="15"/>
      <c r="K110" s="15"/>
      <c r="L110" s="15"/>
      <c r="M110" s="15"/>
      <c r="N110" s="15"/>
      <c r="O110" s="15"/>
      <c r="P110" s="15"/>
      <c r="Q110" s="11"/>
    </row>
    <row r="111" spans="1:17" ht="12.75">
      <c r="A111" s="11"/>
      <c r="B111" s="11"/>
      <c r="C111" s="11"/>
      <c r="D111" s="11"/>
      <c r="E111" s="11"/>
      <c r="F111" s="15"/>
      <c r="G111" s="15"/>
      <c r="H111" s="15"/>
      <c r="I111" s="15"/>
      <c r="J111" s="15"/>
      <c r="K111" s="15"/>
      <c r="L111" s="15"/>
      <c r="M111" s="15"/>
      <c r="N111" s="15"/>
      <c r="O111" s="15"/>
      <c r="P111" s="15"/>
      <c r="Q111" s="11"/>
    </row>
    <row r="112" spans="1:17" ht="12.75">
      <c r="A112" s="11"/>
      <c r="B112" s="11"/>
      <c r="C112" s="11"/>
      <c r="D112" s="11"/>
      <c r="E112" s="11"/>
      <c r="F112" s="15"/>
      <c r="G112" s="15"/>
      <c r="H112" s="15"/>
      <c r="I112" s="15"/>
      <c r="J112" s="15"/>
      <c r="K112" s="15"/>
      <c r="L112" s="15"/>
      <c r="M112" s="15"/>
      <c r="N112" s="15"/>
      <c r="O112" s="15"/>
      <c r="P112" s="15"/>
      <c r="Q112" s="11"/>
    </row>
    <row r="113" spans="1:17" ht="12.75">
      <c r="A113" s="11"/>
      <c r="B113" s="11"/>
      <c r="C113" s="11"/>
      <c r="D113" s="11"/>
      <c r="E113" s="11"/>
      <c r="F113" s="15"/>
      <c r="G113" s="15"/>
      <c r="H113" s="15"/>
      <c r="I113" s="15"/>
      <c r="J113" s="15"/>
      <c r="K113" s="15"/>
      <c r="L113" s="15"/>
      <c r="M113" s="15"/>
      <c r="N113" s="15"/>
      <c r="O113" s="15"/>
      <c r="P113" s="15"/>
      <c r="Q113" s="11"/>
    </row>
    <row r="114" spans="1:17" ht="12.75">
      <c r="A114" s="11"/>
      <c r="B114" s="11"/>
      <c r="C114" s="11"/>
      <c r="D114" s="11"/>
      <c r="E114" s="11"/>
      <c r="F114" s="15"/>
      <c r="G114" s="15"/>
      <c r="H114" s="15"/>
      <c r="I114" s="15"/>
      <c r="J114" s="15"/>
      <c r="K114" s="15"/>
      <c r="L114" s="15"/>
      <c r="M114" s="15"/>
      <c r="N114" s="15"/>
      <c r="O114" s="15"/>
      <c r="P114" s="15"/>
      <c r="Q114" s="11"/>
    </row>
    <row r="115" spans="1:17" ht="12.75">
      <c r="A115" s="11"/>
      <c r="B115" s="11"/>
      <c r="C115" s="11"/>
      <c r="D115" s="11"/>
      <c r="E115" s="11"/>
      <c r="F115" s="15"/>
      <c r="G115" s="15"/>
      <c r="H115" s="15"/>
      <c r="I115" s="15"/>
      <c r="J115" s="15"/>
      <c r="K115" s="15"/>
      <c r="L115" s="15"/>
      <c r="M115" s="15"/>
      <c r="N115" s="15"/>
      <c r="O115" s="15"/>
      <c r="P115" s="15"/>
      <c r="Q115" s="11"/>
    </row>
    <row r="116" spans="1:17" ht="12.75">
      <c r="A116" s="11"/>
      <c r="B116" s="11"/>
      <c r="C116" s="11"/>
      <c r="D116" s="11"/>
      <c r="E116" s="11"/>
      <c r="F116" s="15"/>
      <c r="G116" s="15"/>
      <c r="H116" s="15"/>
      <c r="I116" s="15"/>
      <c r="J116" s="15"/>
      <c r="K116" s="15"/>
      <c r="L116" s="15"/>
      <c r="M116" s="15"/>
      <c r="N116" s="15"/>
      <c r="O116" s="15"/>
      <c r="P116" s="15"/>
      <c r="Q116" s="11"/>
    </row>
    <row r="117" spans="1:17" ht="12.75">
      <c r="A117" s="11"/>
      <c r="B117" s="11"/>
      <c r="C117" s="11"/>
      <c r="D117" s="11"/>
      <c r="E117" s="11"/>
      <c r="F117" s="15"/>
      <c r="G117" s="15"/>
      <c r="H117" s="15"/>
      <c r="I117" s="15"/>
      <c r="J117" s="15"/>
      <c r="K117" s="15"/>
      <c r="L117" s="15"/>
      <c r="M117" s="15"/>
      <c r="N117" s="15"/>
      <c r="O117" s="15"/>
      <c r="P117" s="15"/>
      <c r="Q117" s="11"/>
    </row>
    <row r="118" spans="1:17" ht="12.75">
      <c r="A118" s="11"/>
      <c r="B118" s="11"/>
      <c r="C118" s="11"/>
      <c r="D118" s="11"/>
      <c r="E118" s="11"/>
      <c r="F118" s="15"/>
      <c r="G118" s="15"/>
      <c r="H118" s="15"/>
      <c r="I118" s="15"/>
      <c r="J118" s="15"/>
      <c r="K118" s="15"/>
      <c r="L118" s="15"/>
      <c r="M118" s="15"/>
      <c r="N118" s="15"/>
      <c r="O118" s="15"/>
      <c r="P118" s="15"/>
      <c r="Q118" s="11"/>
    </row>
    <row r="119" spans="1:17" ht="12.75">
      <c r="A119" s="11"/>
      <c r="B119" s="11"/>
      <c r="C119" s="11"/>
      <c r="D119" s="11"/>
      <c r="E119" s="11"/>
      <c r="F119" s="15"/>
      <c r="G119" s="15"/>
      <c r="H119" s="15"/>
      <c r="I119" s="15"/>
      <c r="J119" s="15"/>
      <c r="K119" s="15"/>
      <c r="L119" s="15"/>
      <c r="M119" s="15"/>
      <c r="N119" s="15"/>
      <c r="O119" s="15"/>
      <c r="P119" s="15"/>
      <c r="Q119" s="11"/>
    </row>
    <row r="120" spans="1:17" ht="12.75">
      <c r="A120" s="11"/>
      <c r="B120" s="11"/>
      <c r="C120" s="11"/>
      <c r="D120" s="11"/>
      <c r="E120" s="11"/>
      <c r="F120" s="15"/>
      <c r="G120" s="15"/>
      <c r="H120" s="15"/>
      <c r="I120" s="15"/>
      <c r="J120" s="15"/>
      <c r="K120" s="15"/>
      <c r="L120" s="15"/>
      <c r="M120" s="15"/>
      <c r="N120" s="15"/>
      <c r="O120" s="15"/>
      <c r="P120" s="15"/>
      <c r="Q120" s="11"/>
    </row>
    <row r="121" spans="1:17" ht="12.75">
      <c r="A121" s="11"/>
      <c r="B121" s="11"/>
      <c r="C121" s="11"/>
      <c r="D121" s="11"/>
      <c r="E121" s="11"/>
      <c r="F121" s="15"/>
      <c r="G121" s="15"/>
      <c r="H121" s="15"/>
      <c r="I121" s="15"/>
      <c r="J121" s="15"/>
      <c r="K121" s="15"/>
      <c r="L121" s="15"/>
      <c r="M121" s="15"/>
      <c r="N121" s="15"/>
      <c r="O121" s="15"/>
      <c r="P121" s="15"/>
      <c r="Q121" s="11"/>
    </row>
    <row r="122" spans="1:17" ht="12.75">
      <c r="A122" s="11"/>
      <c r="B122" s="11"/>
      <c r="C122" s="11"/>
      <c r="D122" s="11"/>
      <c r="E122" s="11"/>
      <c r="F122" s="15"/>
      <c r="G122" s="15"/>
      <c r="H122" s="15"/>
      <c r="I122" s="15"/>
      <c r="J122" s="15"/>
      <c r="K122" s="15"/>
      <c r="L122" s="15"/>
      <c r="M122" s="15"/>
      <c r="N122" s="15"/>
      <c r="O122" s="15"/>
      <c r="P122" s="15"/>
      <c r="Q122" s="11"/>
    </row>
    <row r="123" spans="1:17" ht="12.75">
      <c r="A123" s="11"/>
      <c r="B123" s="11"/>
      <c r="C123" s="11"/>
      <c r="D123" s="11"/>
      <c r="E123" s="11"/>
      <c r="F123" s="15"/>
      <c r="G123" s="15"/>
      <c r="H123" s="15"/>
      <c r="I123" s="15"/>
      <c r="J123" s="15"/>
      <c r="K123" s="15"/>
      <c r="L123" s="15"/>
      <c r="M123" s="15"/>
      <c r="N123" s="15"/>
      <c r="O123" s="15"/>
      <c r="P123" s="15"/>
      <c r="Q123" s="11"/>
    </row>
    <row r="124" spans="1:17" ht="12.75">
      <c r="A124" s="11"/>
      <c r="B124" s="11"/>
      <c r="C124" s="11"/>
      <c r="D124" s="11"/>
      <c r="E124" s="11"/>
      <c r="F124" s="15"/>
      <c r="G124" s="15"/>
      <c r="H124" s="15"/>
      <c r="I124" s="15"/>
      <c r="J124" s="15"/>
      <c r="K124" s="15"/>
      <c r="L124" s="15"/>
      <c r="M124" s="15"/>
      <c r="N124" s="15"/>
      <c r="O124" s="15"/>
      <c r="P124" s="15"/>
      <c r="Q124" s="11"/>
    </row>
    <row r="125" spans="1:17" ht="12.75">
      <c r="A125" s="11"/>
      <c r="B125" s="11"/>
      <c r="C125" s="11"/>
      <c r="D125" s="11"/>
      <c r="E125" s="11"/>
      <c r="F125" s="15"/>
      <c r="G125" s="15"/>
      <c r="H125" s="15"/>
      <c r="I125" s="15"/>
      <c r="J125" s="15"/>
      <c r="K125" s="15"/>
      <c r="L125" s="15"/>
      <c r="M125" s="15"/>
      <c r="N125" s="15"/>
      <c r="O125" s="15"/>
      <c r="P125" s="15"/>
      <c r="Q125" s="11"/>
    </row>
    <row r="126" spans="1:17" ht="12.75">
      <c r="A126" s="11"/>
      <c r="B126" s="11"/>
      <c r="C126" s="11"/>
      <c r="D126" s="11"/>
      <c r="E126" s="11"/>
      <c r="F126" s="15"/>
      <c r="G126" s="15"/>
      <c r="H126" s="15"/>
      <c r="I126" s="15"/>
      <c r="J126" s="15"/>
      <c r="K126" s="15"/>
      <c r="L126" s="15"/>
      <c r="M126" s="15"/>
      <c r="N126" s="15"/>
      <c r="O126" s="15"/>
      <c r="P126" s="15"/>
      <c r="Q126" s="11"/>
    </row>
    <row r="127" spans="1:17" ht="12.75">
      <c r="A127" s="11"/>
      <c r="B127" s="11"/>
      <c r="C127" s="11"/>
      <c r="D127" s="11"/>
      <c r="E127" s="11"/>
      <c r="F127" s="15"/>
      <c r="G127" s="15"/>
      <c r="H127" s="15"/>
      <c r="I127" s="15"/>
      <c r="J127" s="15"/>
      <c r="K127" s="15"/>
      <c r="L127" s="15"/>
      <c r="M127" s="15"/>
      <c r="N127" s="15"/>
      <c r="O127" s="15"/>
      <c r="P127" s="15"/>
      <c r="Q127" s="11"/>
    </row>
    <row r="128" spans="1:17" ht="12.75">
      <c r="A128" s="11"/>
      <c r="B128" s="11"/>
      <c r="C128" s="11"/>
      <c r="D128" s="11"/>
      <c r="E128" s="11"/>
      <c r="F128" s="15"/>
      <c r="G128" s="15"/>
      <c r="H128" s="15"/>
      <c r="I128" s="15"/>
      <c r="J128" s="15"/>
      <c r="K128" s="15"/>
      <c r="L128" s="15"/>
      <c r="M128" s="15"/>
      <c r="N128" s="15"/>
      <c r="O128" s="15"/>
      <c r="P128" s="15"/>
      <c r="Q128" s="11"/>
    </row>
    <row r="129" spans="1:17" ht="12.75">
      <c r="A129" s="11"/>
      <c r="B129" s="11"/>
      <c r="C129" s="11"/>
      <c r="D129" s="11"/>
      <c r="E129" s="11"/>
      <c r="F129" s="15"/>
      <c r="G129" s="15"/>
      <c r="H129" s="15"/>
      <c r="I129" s="15"/>
      <c r="J129" s="15"/>
      <c r="K129" s="15"/>
      <c r="L129" s="15"/>
      <c r="M129" s="15"/>
      <c r="N129" s="15"/>
      <c r="O129" s="15"/>
      <c r="P129" s="15"/>
      <c r="Q129" s="11"/>
    </row>
    <row r="130" spans="1:17" ht="12.75">
      <c r="A130" s="11"/>
      <c r="B130" s="11"/>
      <c r="C130" s="11"/>
      <c r="D130" s="11"/>
      <c r="E130" s="11"/>
      <c r="F130" s="15"/>
      <c r="G130" s="15"/>
      <c r="H130" s="15"/>
      <c r="I130" s="15"/>
      <c r="J130" s="15"/>
      <c r="K130" s="15"/>
      <c r="L130" s="15"/>
      <c r="M130" s="15"/>
      <c r="N130" s="15"/>
      <c r="O130" s="15"/>
      <c r="P130" s="15"/>
      <c r="Q130" s="11"/>
    </row>
    <row r="131" spans="1:17" ht="12.75">
      <c r="A131" s="11"/>
      <c r="B131" s="11"/>
      <c r="C131" s="11"/>
      <c r="D131" s="11"/>
      <c r="E131" s="11"/>
      <c r="F131" s="15"/>
      <c r="G131" s="15"/>
      <c r="H131" s="15"/>
      <c r="I131" s="15"/>
      <c r="J131" s="15"/>
      <c r="K131" s="15"/>
      <c r="L131" s="15"/>
      <c r="M131" s="15"/>
      <c r="N131" s="15"/>
      <c r="O131" s="15"/>
      <c r="P131" s="15"/>
      <c r="Q131" s="11"/>
    </row>
    <row r="132" spans="1:17" ht="12.75">
      <c r="A132" s="11"/>
      <c r="B132" s="11"/>
      <c r="C132" s="11"/>
      <c r="D132" s="11"/>
      <c r="E132" s="11"/>
      <c r="F132" s="15"/>
      <c r="G132" s="15"/>
      <c r="H132" s="15"/>
      <c r="I132" s="15"/>
      <c r="J132" s="15"/>
      <c r="K132" s="15"/>
      <c r="L132" s="15"/>
      <c r="M132" s="15"/>
      <c r="N132" s="15"/>
      <c r="O132" s="15"/>
      <c r="P132" s="15"/>
      <c r="Q132" s="11"/>
    </row>
    <row r="133" spans="1:17" ht="12.75">
      <c r="A133" s="11"/>
      <c r="B133" s="11"/>
      <c r="C133" s="11"/>
      <c r="D133" s="11"/>
      <c r="E133" s="11"/>
      <c r="F133" s="15"/>
      <c r="G133" s="15"/>
      <c r="H133" s="15"/>
      <c r="I133" s="15"/>
      <c r="J133" s="15"/>
      <c r="K133" s="15"/>
      <c r="L133" s="15"/>
      <c r="M133" s="15"/>
      <c r="N133" s="15"/>
      <c r="O133" s="15"/>
      <c r="P133" s="15"/>
      <c r="Q133" s="11"/>
    </row>
    <row r="134" spans="1:17" ht="12.75">
      <c r="A134" s="11"/>
      <c r="B134" s="11"/>
      <c r="C134" s="11"/>
      <c r="D134" s="11"/>
      <c r="E134" s="11"/>
      <c r="F134" s="15"/>
      <c r="G134" s="15"/>
      <c r="H134" s="15"/>
      <c r="I134" s="15"/>
      <c r="J134" s="15"/>
      <c r="K134" s="15"/>
      <c r="L134" s="15"/>
      <c r="M134" s="15"/>
      <c r="N134" s="15"/>
      <c r="O134" s="15"/>
      <c r="P134" s="15"/>
      <c r="Q134" s="11"/>
    </row>
    <row r="135" spans="1:17" ht="12.75">
      <c r="A135" s="11"/>
      <c r="B135" s="11"/>
      <c r="C135" s="11"/>
      <c r="D135" s="11"/>
      <c r="E135" s="11"/>
      <c r="F135" s="15"/>
      <c r="G135" s="15"/>
      <c r="H135" s="15"/>
      <c r="I135" s="15"/>
      <c r="J135" s="15"/>
      <c r="K135" s="15"/>
      <c r="L135" s="15"/>
      <c r="M135" s="15"/>
      <c r="N135" s="15"/>
      <c r="O135" s="15"/>
      <c r="P135" s="15"/>
      <c r="Q135" s="11"/>
    </row>
    <row r="136" spans="1:17" ht="12.75">
      <c r="A136" s="11"/>
      <c r="B136" s="11"/>
      <c r="C136" s="11"/>
      <c r="D136" s="11"/>
      <c r="E136" s="11"/>
      <c r="F136" s="15"/>
      <c r="G136" s="15"/>
      <c r="H136" s="15"/>
      <c r="I136" s="15"/>
      <c r="J136" s="15"/>
      <c r="K136" s="15"/>
      <c r="L136" s="15"/>
      <c r="M136" s="15"/>
      <c r="N136" s="15"/>
      <c r="O136" s="15"/>
      <c r="P136" s="15"/>
      <c r="Q136" s="11"/>
    </row>
    <row r="137" spans="1:17" ht="12.75">
      <c r="A137" s="11"/>
      <c r="B137" s="11"/>
      <c r="C137" s="11"/>
      <c r="D137" s="11"/>
      <c r="E137" s="11"/>
      <c r="F137" s="15"/>
      <c r="G137" s="15"/>
      <c r="H137" s="15"/>
      <c r="I137" s="15"/>
      <c r="J137" s="15"/>
      <c r="K137" s="15"/>
      <c r="L137" s="15"/>
      <c r="M137" s="15"/>
      <c r="N137" s="15"/>
      <c r="O137" s="15"/>
      <c r="P137" s="15"/>
      <c r="Q137" s="11"/>
    </row>
    <row r="138" spans="1:17" ht="12.75">
      <c r="A138" s="11"/>
      <c r="B138" s="11"/>
      <c r="C138" s="11"/>
      <c r="D138" s="11"/>
      <c r="E138" s="11"/>
      <c r="F138" s="15"/>
      <c r="G138" s="15"/>
      <c r="H138" s="15"/>
      <c r="I138" s="15"/>
      <c r="J138" s="15"/>
      <c r="K138" s="15"/>
      <c r="L138" s="15"/>
      <c r="M138" s="15"/>
      <c r="N138" s="15"/>
      <c r="O138" s="15"/>
      <c r="P138" s="15"/>
      <c r="Q138" s="11"/>
    </row>
    <row r="139" spans="1:17" ht="12.75">
      <c r="A139" s="11"/>
      <c r="B139" s="11"/>
      <c r="C139" s="11"/>
      <c r="D139" s="11"/>
      <c r="E139" s="11"/>
      <c r="F139" s="15"/>
      <c r="G139" s="15"/>
      <c r="H139" s="15"/>
      <c r="I139" s="15"/>
      <c r="J139" s="15"/>
      <c r="K139" s="15"/>
      <c r="L139" s="15"/>
      <c r="M139" s="15"/>
      <c r="N139" s="15"/>
      <c r="O139" s="15"/>
      <c r="P139" s="15"/>
      <c r="Q139" s="11"/>
    </row>
    <row r="140" spans="1:17" ht="12.75">
      <c r="A140" s="11"/>
      <c r="B140" s="11"/>
      <c r="C140" s="11"/>
      <c r="D140" s="11"/>
      <c r="E140" s="11"/>
      <c r="F140" s="15"/>
      <c r="G140" s="15"/>
      <c r="H140" s="15"/>
      <c r="I140" s="15"/>
      <c r="J140" s="15"/>
      <c r="K140" s="15"/>
      <c r="L140" s="15"/>
      <c r="M140" s="15"/>
      <c r="N140" s="15"/>
      <c r="O140" s="15"/>
      <c r="P140" s="15"/>
      <c r="Q140" s="11"/>
    </row>
    <row r="141" spans="1:17" ht="12.75">
      <c r="A141" s="11"/>
      <c r="B141" s="11"/>
      <c r="C141" s="11"/>
      <c r="D141" s="11"/>
      <c r="E141" s="11"/>
      <c r="F141" s="15"/>
      <c r="G141" s="15"/>
      <c r="H141" s="15"/>
      <c r="I141" s="15"/>
      <c r="J141" s="15"/>
      <c r="K141" s="15"/>
      <c r="L141" s="15"/>
      <c r="M141" s="15"/>
      <c r="N141" s="15"/>
      <c r="O141" s="15"/>
      <c r="P141" s="15"/>
      <c r="Q141" s="11"/>
    </row>
    <row r="142" spans="1:17" ht="12.75">
      <c r="A142" s="11"/>
      <c r="B142" s="11"/>
      <c r="C142" s="11"/>
      <c r="D142" s="11"/>
      <c r="E142" s="11"/>
      <c r="F142" s="15"/>
      <c r="G142" s="15"/>
      <c r="H142" s="15"/>
      <c r="I142" s="15"/>
      <c r="J142" s="15"/>
      <c r="K142" s="15"/>
      <c r="L142" s="15"/>
      <c r="M142" s="15"/>
      <c r="N142" s="15"/>
      <c r="O142" s="15"/>
      <c r="P142" s="15"/>
      <c r="Q142" s="11"/>
    </row>
    <row r="143" spans="1:17" ht="12.75">
      <c r="A143" s="11"/>
      <c r="B143" s="11"/>
      <c r="C143" s="11"/>
      <c r="D143" s="11"/>
      <c r="E143" s="11"/>
      <c r="F143" s="15"/>
      <c r="G143" s="15"/>
      <c r="H143" s="15"/>
      <c r="I143" s="15"/>
      <c r="J143" s="15"/>
      <c r="K143" s="15"/>
      <c r="L143" s="15"/>
      <c r="M143" s="15"/>
      <c r="N143" s="15"/>
      <c r="O143" s="15"/>
      <c r="P143" s="15"/>
      <c r="Q143" s="11"/>
    </row>
    <row r="144" spans="1:17" ht="12.75">
      <c r="A144" s="11"/>
      <c r="B144" s="11"/>
      <c r="C144" s="11"/>
      <c r="D144" s="11"/>
      <c r="E144" s="11"/>
      <c r="F144" s="15"/>
      <c r="G144" s="15"/>
      <c r="H144" s="15"/>
      <c r="I144" s="15"/>
      <c r="J144" s="15"/>
      <c r="K144" s="15"/>
      <c r="L144" s="15"/>
      <c r="M144" s="15"/>
      <c r="N144" s="15"/>
      <c r="O144" s="15"/>
      <c r="P144" s="15"/>
      <c r="Q144" s="11"/>
    </row>
    <row r="145" spans="1:17" ht="12.75">
      <c r="A145" s="11"/>
      <c r="B145" s="11"/>
      <c r="C145" s="11"/>
      <c r="D145" s="11"/>
      <c r="E145" s="11"/>
      <c r="F145" s="15"/>
      <c r="G145" s="15"/>
      <c r="H145" s="15"/>
      <c r="I145" s="15"/>
      <c r="J145" s="15"/>
      <c r="K145" s="15"/>
      <c r="L145" s="15"/>
      <c r="M145" s="15"/>
      <c r="N145" s="15"/>
      <c r="O145" s="15"/>
      <c r="P145" s="15"/>
      <c r="Q145" s="11"/>
    </row>
    <row r="146" spans="1:17" ht="12.75">
      <c r="A146" s="11"/>
      <c r="B146" s="11"/>
      <c r="C146" s="11"/>
      <c r="D146" s="11"/>
      <c r="E146" s="11"/>
      <c r="F146" s="15"/>
      <c r="G146" s="15"/>
      <c r="H146" s="15"/>
      <c r="I146" s="15"/>
      <c r="J146" s="15"/>
      <c r="K146" s="15"/>
      <c r="L146" s="15"/>
      <c r="M146" s="15"/>
      <c r="N146" s="15"/>
      <c r="O146" s="15"/>
      <c r="P146" s="15"/>
      <c r="Q146" s="11"/>
    </row>
    <row r="147" spans="1:17" ht="12.75">
      <c r="A147" s="11"/>
      <c r="B147" s="11"/>
      <c r="C147" s="11"/>
      <c r="D147" s="11"/>
      <c r="E147" s="11"/>
      <c r="F147" s="15"/>
      <c r="G147" s="15"/>
      <c r="H147" s="15"/>
      <c r="I147" s="15"/>
      <c r="J147" s="15"/>
      <c r="K147" s="15"/>
      <c r="L147" s="15"/>
      <c r="M147" s="15"/>
      <c r="N147" s="15"/>
      <c r="O147" s="15"/>
      <c r="P147" s="15"/>
      <c r="Q147" s="11"/>
    </row>
    <row r="148" spans="1:17" ht="12.75">
      <c r="A148" s="11"/>
      <c r="B148" s="11"/>
      <c r="C148" s="11"/>
      <c r="D148" s="11"/>
      <c r="E148" s="11"/>
      <c r="F148" s="15"/>
      <c r="G148" s="15"/>
      <c r="H148" s="15"/>
      <c r="I148" s="15"/>
      <c r="J148" s="15"/>
      <c r="K148" s="15"/>
      <c r="L148" s="15"/>
      <c r="M148" s="15"/>
      <c r="N148" s="15"/>
      <c r="O148" s="15"/>
      <c r="P148" s="15"/>
      <c r="Q148" s="11"/>
    </row>
    <row r="149" spans="1:17" ht="12.75">
      <c r="A149" s="11"/>
      <c r="B149" s="11"/>
      <c r="C149" s="11"/>
      <c r="D149" s="11"/>
      <c r="E149" s="11"/>
      <c r="F149" s="15"/>
      <c r="G149" s="15"/>
      <c r="H149" s="15"/>
      <c r="I149" s="15"/>
      <c r="J149" s="15"/>
      <c r="K149" s="15"/>
      <c r="L149" s="15"/>
      <c r="M149" s="15"/>
      <c r="N149" s="15"/>
      <c r="O149" s="15"/>
      <c r="P149" s="15"/>
      <c r="Q149" s="11"/>
    </row>
    <row r="150" spans="1:17" ht="12.75">
      <c r="A150" s="11"/>
      <c r="B150" s="11"/>
      <c r="C150" s="11"/>
      <c r="D150" s="11"/>
      <c r="E150" s="11"/>
      <c r="F150" s="15"/>
      <c r="G150" s="15"/>
      <c r="H150" s="15"/>
      <c r="I150" s="15"/>
      <c r="J150" s="15"/>
      <c r="K150" s="15"/>
      <c r="L150" s="15"/>
      <c r="M150" s="15"/>
      <c r="N150" s="15"/>
      <c r="O150" s="15"/>
      <c r="P150" s="15"/>
      <c r="Q150" s="11"/>
    </row>
    <row r="151" spans="1:17" ht="12.75">
      <c r="A151" s="11"/>
      <c r="B151" s="11"/>
      <c r="C151" s="11"/>
      <c r="D151" s="11"/>
      <c r="E151" s="11"/>
      <c r="F151" s="15"/>
      <c r="G151" s="15"/>
      <c r="H151" s="15"/>
      <c r="I151" s="15"/>
      <c r="J151" s="15"/>
      <c r="K151" s="15"/>
      <c r="L151" s="15"/>
      <c r="M151" s="15"/>
      <c r="N151" s="15"/>
      <c r="O151" s="15"/>
      <c r="P151" s="15"/>
      <c r="Q151" s="11"/>
    </row>
    <row r="152" spans="1:17" ht="12.75">
      <c r="A152" s="11"/>
      <c r="B152" s="11"/>
      <c r="C152" s="11"/>
      <c r="D152" s="11"/>
      <c r="E152" s="11"/>
      <c r="F152" s="15"/>
      <c r="G152" s="15"/>
      <c r="H152" s="15"/>
      <c r="I152" s="15"/>
      <c r="J152" s="15"/>
      <c r="K152" s="15"/>
      <c r="L152" s="15"/>
      <c r="M152" s="15"/>
      <c r="N152" s="15"/>
      <c r="O152" s="15"/>
      <c r="P152" s="15"/>
      <c r="Q152" s="11"/>
    </row>
    <row r="153" spans="1:17" ht="12.75">
      <c r="A153" s="11"/>
      <c r="B153" s="11"/>
      <c r="C153" s="11"/>
      <c r="D153" s="11"/>
      <c r="E153" s="11"/>
      <c r="F153" s="15"/>
      <c r="G153" s="15"/>
      <c r="H153" s="15"/>
      <c r="I153" s="15"/>
      <c r="J153" s="15"/>
      <c r="K153" s="15"/>
      <c r="L153" s="15"/>
      <c r="M153" s="15"/>
      <c r="N153" s="15"/>
      <c r="O153" s="15"/>
      <c r="P153" s="15"/>
      <c r="Q153" s="11"/>
    </row>
    <row r="154" spans="1:17" ht="12.75">
      <c r="A154" s="11"/>
      <c r="B154" s="11"/>
      <c r="C154" s="11"/>
      <c r="D154" s="11"/>
      <c r="E154" s="11"/>
      <c r="F154" s="15"/>
      <c r="G154" s="15"/>
      <c r="H154" s="15"/>
      <c r="I154" s="15"/>
      <c r="J154" s="15"/>
      <c r="K154" s="15"/>
      <c r="L154" s="15"/>
      <c r="M154" s="15"/>
      <c r="N154" s="15"/>
      <c r="O154" s="15"/>
      <c r="P154" s="15"/>
      <c r="Q154" s="11"/>
    </row>
    <row r="155" spans="1:17" ht="12.75">
      <c r="A155" s="11"/>
      <c r="B155" s="11"/>
      <c r="C155" s="11"/>
      <c r="D155" s="11"/>
      <c r="E155" s="11"/>
      <c r="F155" s="15"/>
      <c r="G155" s="15"/>
      <c r="H155" s="15"/>
      <c r="I155" s="15"/>
      <c r="J155" s="15"/>
      <c r="K155" s="15"/>
      <c r="L155" s="15"/>
      <c r="M155" s="15"/>
      <c r="N155" s="15"/>
      <c r="O155" s="15"/>
      <c r="P155" s="15"/>
      <c r="Q155" s="11"/>
    </row>
    <row r="156" spans="1:17" ht="12.75">
      <c r="A156" s="11"/>
      <c r="B156" s="11"/>
      <c r="C156" s="11"/>
      <c r="D156" s="11"/>
      <c r="E156" s="11"/>
      <c r="F156" s="15"/>
      <c r="G156" s="15"/>
      <c r="H156" s="15"/>
      <c r="I156" s="15"/>
      <c r="J156" s="15"/>
      <c r="K156" s="15"/>
      <c r="L156" s="15"/>
      <c r="M156" s="15"/>
      <c r="N156" s="15"/>
      <c r="O156" s="15"/>
      <c r="P156" s="15"/>
      <c r="Q156" s="11"/>
    </row>
    <row r="157" spans="1:17" ht="12.75">
      <c r="A157" s="11"/>
      <c r="B157" s="11"/>
      <c r="C157" s="11"/>
      <c r="D157" s="11"/>
      <c r="E157" s="11"/>
      <c r="F157" s="15"/>
      <c r="G157" s="15"/>
      <c r="H157" s="15"/>
      <c r="I157" s="15"/>
      <c r="J157" s="15"/>
      <c r="K157" s="15"/>
      <c r="L157" s="15"/>
      <c r="M157" s="15"/>
      <c r="N157" s="15"/>
      <c r="O157" s="15"/>
      <c r="P157" s="15"/>
      <c r="Q157" s="11"/>
    </row>
    <row r="158" spans="1:17" ht="12.75">
      <c r="A158" s="11"/>
      <c r="B158" s="11"/>
      <c r="C158" s="11"/>
      <c r="D158" s="11"/>
      <c r="E158" s="11"/>
      <c r="F158" s="15"/>
      <c r="G158" s="15"/>
      <c r="H158" s="15"/>
      <c r="I158" s="15"/>
      <c r="J158" s="15"/>
      <c r="K158" s="15"/>
      <c r="L158" s="15"/>
      <c r="M158" s="15"/>
      <c r="N158" s="15"/>
      <c r="O158" s="15"/>
      <c r="P158" s="15"/>
      <c r="Q158" s="11"/>
    </row>
    <row r="159" spans="1:17" ht="12.75">
      <c r="A159" s="11"/>
      <c r="B159" s="11"/>
      <c r="C159" s="11"/>
      <c r="D159" s="11"/>
      <c r="E159" s="11"/>
      <c r="F159" s="15"/>
      <c r="G159" s="15"/>
      <c r="H159" s="15"/>
      <c r="I159" s="15"/>
      <c r="J159" s="15"/>
      <c r="K159" s="15"/>
      <c r="L159" s="15"/>
      <c r="M159" s="15"/>
      <c r="N159" s="15"/>
      <c r="O159" s="15"/>
      <c r="P159" s="15"/>
      <c r="Q159" s="11"/>
    </row>
    <row r="160" spans="1:17" ht="12.75">
      <c r="A160" s="11"/>
      <c r="B160" s="11"/>
      <c r="C160" s="11"/>
      <c r="D160" s="11"/>
      <c r="E160" s="11"/>
      <c r="F160" s="15"/>
      <c r="G160" s="15"/>
      <c r="H160" s="15"/>
      <c r="I160" s="15"/>
      <c r="J160" s="15"/>
      <c r="K160" s="15"/>
      <c r="L160" s="15"/>
      <c r="M160" s="15"/>
      <c r="N160" s="15"/>
      <c r="O160" s="15"/>
      <c r="P160" s="15"/>
      <c r="Q160" s="11"/>
    </row>
    <row r="161" spans="1:17" ht="12.75">
      <c r="A161" s="11"/>
      <c r="B161" s="11"/>
      <c r="C161" s="11"/>
      <c r="D161" s="11"/>
      <c r="E161" s="11"/>
      <c r="F161" s="15"/>
      <c r="G161" s="15"/>
      <c r="H161" s="15"/>
      <c r="I161" s="15"/>
      <c r="J161" s="15"/>
      <c r="K161" s="15"/>
      <c r="L161" s="15"/>
      <c r="M161" s="15"/>
      <c r="N161" s="15"/>
      <c r="O161" s="15"/>
      <c r="P161" s="15"/>
      <c r="Q161" s="11"/>
    </row>
    <row r="162" spans="1:17" ht="12.75">
      <c r="A162" s="11"/>
      <c r="B162" s="11"/>
      <c r="C162" s="11"/>
      <c r="D162" s="11"/>
      <c r="E162" s="11"/>
      <c r="F162" s="15"/>
      <c r="G162" s="15"/>
      <c r="H162" s="15"/>
      <c r="I162" s="15"/>
      <c r="J162" s="15"/>
      <c r="K162" s="15"/>
      <c r="L162" s="15"/>
      <c r="M162" s="15"/>
      <c r="N162" s="15"/>
      <c r="O162" s="15"/>
      <c r="P162" s="15"/>
      <c r="Q162" s="11"/>
    </row>
    <row r="163" spans="1:17" ht="12.75">
      <c r="A163" s="11"/>
      <c r="B163" s="11"/>
      <c r="C163" s="11"/>
      <c r="D163" s="11"/>
      <c r="E163" s="11"/>
      <c r="F163" s="15"/>
      <c r="G163" s="15"/>
      <c r="H163" s="15"/>
      <c r="I163" s="15"/>
      <c r="J163" s="15"/>
      <c r="K163" s="15"/>
      <c r="L163" s="15"/>
      <c r="M163" s="15"/>
      <c r="N163" s="15"/>
      <c r="O163" s="15"/>
      <c r="P163" s="15"/>
      <c r="Q163" s="11"/>
    </row>
    <row r="164" spans="1:17" ht="12.75">
      <c r="A164" s="11"/>
      <c r="B164" s="11"/>
      <c r="C164" s="11"/>
      <c r="D164" s="11"/>
      <c r="E164" s="11"/>
      <c r="F164" s="15"/>
      <c r="G164" s="15"/>
      <c r="H164" s="15"/>
      <c r="I164" s="15"/>
      <c r="J164" s="15"/>
      <c r="K164" s="15"/>
      <c r="L164" s="15"/>
      <c r="M164" s="15"/>
      <c r="N164" s="15"/>
      <c r="O164" s="15"/>
      <c r="P164" s="15"/>
      <c r="Q164" s="11"/>
    </row>
    <row r="165" spans="1:17" ht="12.75">
      <c r="A165" s="11"/>
      <c r="B165" s="11"/>
      <c r="C165" s="11"/>
      <c r="D165" s="11"/>
      <c r="E165" s="11"/>
      <c r="F165" s="15"/>
      <c r="G165" s="15"/>
      <c r="H165" s="15"/>
      <c r="I165" s="15"/>
      <c r="J165" s="15"/>
      <c r="K165" s="15"/>
      <c r="L165" s="15"/>
      <c r="M165" s="15"/>
      <c r="N165" s="15"/>
      <c r="O165" s="15"/>
      <c r="P165" s="15"/>
      <c r="Q165" s="11"/>
    </row>
    <row r="166" spans="1:17" ht="12.75">
      <c r="A166" s="11"/>
      <c r="B166" s="11"/>
      <c r="C166" s="11"/>
      <c r="D166" s="11"/>
      <c r="E166" s="11"/>
      <c r="F166" s="15"/>
      <c r="G166" s="15"/>
      <c r="H166" s="15"/>
      <c r="I166" s="15"/>
      <c r="J166" s="15"/>
      <c r="K166" s="15"/>
      <c r="L166" s="15"/>
      <c r="M166" s="15"/>
      <c r="N166" s="15"/>
      <c r="O166" s="15"/>
      <c r="P166" s="15"/>
      <c r="Q166" s="11"/>
    </row>
    <row r="167" spans="1:17" ht="12.75">
      <c r="A167" s="11"/>
      <c r="B167" s="11"/>
      <c r="C167" s="11"/>
      <c r="D167" s="11"/>
      <c r="E167" s="11"/>
      <c r="F167" s="15"/>
      <c r="G167" s="15"/>
      <c r="H167" s="15"/>
      <c r="I167" s="15"/>
      <c r="J167" s="15"/>
      <c r="K167" s="15"/>
      <c r="L167" s="15"/>
      <c r="M167" s="15"/>
      <c r="N167" s="15"/>
      <c r="O167" s="15"/>
      <c r="P167" s="15"/>
      <c r="Q167" s="11"/>
    </row>
    <row r="168" spans="1:17" ht="12.75">
      <c r="A168" s="11"/>
      <c r="B168" s="11"/>
      <c r="C168" s="11"/>
      <c r="D168" s="11"/>
      <c r="E168" s="11"/>
      <c r="F168" s="15"/>
      <c r="G168" s="15"/>
      <c r="H168" s="15"/>
      <c r="I168" s="15"/>
      <c r="J168" s="15"/>
      <c r="K168" s="15"/>
      <c r="L168" s="15"/>
      <c r="M168" s="15"/>
      <c r="N168" s="15"/>
      <c r="O168" s="15"/>
      <c r="P168" s="15"/>
      <c r="Q168" s="11"/>
    </row>
    <row r="169" spans="1:17" ht="12.75">
      <c r="A169" s="11"/>
      <c r="B169" s="11"/>
      <c r="C169" s="11"/>
      <c r="D169" s="11"/>
      <c r="E169" s="11"/>
      <c r="F169" s="15"/>
      <c r="G169" s="15"/>
      <c r="H169" s="15"/>
      <c r="I169" s="15"/>
      <c r="J169" s="15"/>
      <c r="K169" s="15"/>
      <c r="L169" s="15"/>
      <c r="M169" s="15"/>
      <c r="N169" s="15"/>
      <c r="O169" s="15"/>
      <c r="P169" s="15"/>
      <c r="Q169" s="11"/>
    </row>
    <row r="170" spans="1:17" ht="12.75">
      <c r="A170" s="11"/>
      <c r="B170" s="11"/>
      <c r="C170" s="11"/>
      <c r="D170" s="11"/>
      <c r="E170" s="11"/>
      <c r="F170" s="15"/>
      <c r="G170" s="15"/>
      <c r="H170" s="15"/>
      <c r="I170" s="15"/>
      <c r="J170" s="15"/>
      <c r="K170" s="15"/>
      <c r="L170" s="15"/>
      <c r="M170" s="15"/>
      <c r="N170" s="15"/>
      <c r="O170" s="15"/>
      <c r="P170" s="15"/>
      <c r="Q170" s="11"/>
    </row>
    <row r="171" spans="1:17" ht="12.75">
      <c r="A171" s="11"/>
      <c r="B171" s="11"/>
      <c r="C171" s="11"/>
      <c r="D171" s="11"/>
      <c r="E171" s="11"/>
      <c r="F171" s="15"/>
      <c r="G171" s="15"/>
      <c r="H171" s="15"/>
      <c r="I171" s="15"/>
      <c r="J171" s="15"/>
      <c r="K171" s="15"/>
      <c r="L171" s="15"/>
      <c r="M171" s="15"/>
      <c r="N171" s="15"/>
      <c r="O171" s="15"/>
      <c r="P171" s="15"/>
      <c r="Q171" s="11"/>
    </row>
    <row r="172" spans="1:17" ht="12.75">
      <c r="A172" s="11"/>
      <c r="B172" s="11"/>
      <c r="C172" s="11"/>
      <c r="D172" s="11"/>
      <c r="E172" s="11"/>
      <c r="F172" s="15"/>
      <c r="G172" s="15"/>
      <c r="H172" s="15"/>
      <c r="I172" s="15"/>
      <c r="J172" s="15"/>
      <c r="K172" s="15"/>
      <c r="L172" s="15"/>
      <c r="M172" s="15"/>
      <c r="N172" s="15"/>
      <c r="O172" s="15"/>
      <c r="P172" s="15"/>
      <c r="Q172" s="11"/>
    </row>
    <row r="173" spans="1:17" ht="12.75">
      <c r="A173" s="11"/>
      <c r="B173" s="11"/>
      <c r="C173" s="11"/>
      <c r="D173" s="11"/>
      <c r="E173" s="11"/>
      <c r="F173" s="15"/>
      <c r="G173" s="15"/>
      <c r="H173" s="15"/>
      <c r="I173" s="15"/>
      <c r="J173" s="15"/>
      <c r="K173" s="15"/>
      <c r="L173" s="15"/>
      <c r="M173" s="15"/>
      <c r="N173" s="15"/>
      <c r="O173" s="15"/>
      <c r="P173" s="15"/>
      <c r="Q173" s="11"/>
    </row>
    <row r="174" spans="1:17" ht="12.75">
      <c r="A174" s="11"/>
      <c r="B174" s="11"/>
      <c r="C174" s="11"/>
      <c r="D174" s="11"/>
      <c r="E174" s="11"/>
      <c r="F174" s="15"/>
      <c r="G174" s="15"/>
      <c r="H174" s="15"/>
      <c r="I174" s="15"/>
      <c r="J174" s="15"/>
      <c r="K174" s="15"/>
      <c r="L174" s="15"/>
      <c r="M174" s="15"/>
      <c r="N174" s="15"/>
      <c r="O174" s="15"/>
      <c r="P174" s="15"/>
      <c r="Q174" s="11"/>
    </row>
    <row r="175" spans="1:17" ht="12.75">
      <c r="A175" s="11"/>
      <c r="B175" s="11"/>
      <c r="C175" s="11"/>
      <c r="D175" s="11"/>
      <c r="E175" s="11"/>
      <c r="F175" s="15"/>
      <c r="G175" s="15"/>
      <c r="H175" s="15"/>
      <c r="I175" s="15"/>
      <c r="J175" s="15"/>
      <c r="K175" s="15"/>
      <c r="L175" s="15"/>
      <c r="M175" s="15"/>
      <c r="N175" s="15"/>
      <c r="O175" s="15"/>
      <c r="P175" s="15"/>
      <c r="Q175" s="11"/>
    </row>
    <row r="176" spans="1:17" ht="12.75">
      <c r="A176" s="11"/>
      <c r="B176" s="11"/>
      <c r="C176" s="11"/>
      <c r="D176" s="11"/>
      <c r="E176" s="11"/>
      <c r="F176" s="15"/>
      <c r="G176" s="15"/>
      <c r="H176" s="15"/>
      <c r="I176" s="15"/>
      <c r="J176" s="15"/>
      <c r="K176" s="15"/>
      <c r="L176" s="15"/>
      <c r="M176" s="15"/>
      <c r="N176" s="15"/>
      <c r="O176" s="15"/>
      <c r="P176" s="15"/>
      <c r="Q176" s="11"/>
    </row>
    <row r="177" spans="1:17" ht="12.75">
      <c r="A177" s="11"/>
      <c r="B177" s="11"/>
      <c r="C177" s="11"/>
      <c r="D177" s="11"/>
      <c r="E177" s="11"/>
      <c r="F177" s="15"/>
      <c r="G177" s="15"/>
      <c r="H177" s="15"/>
      <c r="I177" s="15"/>
      <c r="J177" s="15"/>
      <c r="K177" s="15"/>
      <c r="L177" s="15"/>
      <c r="M177" s="15"/>
      <c r="N177" s="15"/>
      <c r="O177" s="15"/>
      <c r="P177" s="15"/>
      <c r="Q177" s="11"/>
    </row>
    <row r="178" spans="1:17" ht="12.75">
      <c r="A178" s="11"/>
      <c r="B178" s="11"/>
      <c r="C178" s="11"/>
      <c r="D178" s="11"/>
      <c r="E178" s="11"/>
      <c r="F178" s="15"/>
      <c r="G178" s="15"/>
      <c r="H178" s="15"/>
      <c r="I178" s="15"/>
      <c r="J178" s="15"/>
      <c r="K178" s="15"/>
      <c r="L178" s="15"/>
      <c r="M178" s="15"/>
      <c r="N178" s="15"/>
      <c r="O178" s="15"/>
      <c r="P178" s="15"/>
      <c r="Q178" s="11"/>
    </row>
    <row r="179" spans="1:17" ht="12.75">
      <c r="A179" s="11"/>
      <c r="B179" s="11"/>
      <c r="C179" s="11"/>
      <c r="D179" s="11"/>
      <c r="E179" s="11"/>
      <c r="F179" s="15"/>
      <c r="G179" s="15"/>
      <c r="H179" s="15"/>
      <c r="I179" s="15"/>
      <c r="J179" s="15"/>
      <c r="K179" s="15"/>
      <c r="L179" s="15"/>
      <c r="M179" s="15"/>
      <c r="N179" s="15"/>
      <c r="O179" s="15"/>
      <c r="P179" s="15"/>
      <c r="Q179" s="11"/>
    </row>
    <row r="180" spans="1:17" ht="12.75">
      <c r="A180" s="11"/>
      <c r="B180" s="11"/>
      <c r="C180" s="11"/>
      <c r="D180" s="11"/>
      <c r="E180" s="11"/>
      <c r="F180" s="15"/>
      <c r="G180" s="15"/>
      <c r="H180" s="15"/>
      <c r="I180" s="15"/>
      <c r="J180" s="15"/>
      <c r="K180" s="15"/>
      <c r="L180" s="15"/>
      <c r="M180" s="15"/>
      <c r="N180" s="15"/>
      <c r="O180" s="15"/>
      <c r="P180" s="15"/>
      <c r="Q180" s="11"/>
    </row>
    <row r="181" spans="1:17" ht="12.75">
      <c r="A181" s="11"/>
      <c r="B181" s="11"/>
      <c r="C181" s="11"/>
      <c r="D181" s="11"/>
      <c r="E181" s="11"/>
      <c r="F181" s="15"/>
      <c r="G181" s="15"/>
      <c r="H181" s="15"/>
      <c r="I181" s="15"/>
      <c r="J181" s="15"/>
      <c r="K181" s="15"/>
      <c r="L181" s="15"/>
      <c r="M181" s="15"/>
      <c r="N181" s="15"/>
      <c r="O181" s="15"/>
      <c r="P181" s="15"/>
      <c r="Q181" s="11"/>
    </row>
    <row r="182" spans="1:17" ht="12.75">
      <c r="A182" s="11"/>
      <c r="B182" s="11"/>
      <c r="C182" s="11"/>
      <c r="D182" s="11"/>
      <c r="E182" s="11"/>
      <c r="F182" s="15"/>
      <c r="G182" s="15"/>
      <c r="H182" s="15"/>
      <c r="I182" s="15"/>
      <c r="J182" s="15"/>
      <c r="K182" s="15"/>
      <c r="L182" s="15"/>
      <c r="M182" s="15"/>
      <c r="N182" s="15"/>
      <c r="O182" s="15"/>
      <c r="P182" s="15"/>
      <c r="Q182" s="11"/>
    </row>
    <row r="183" spans="1:17" ht="12.75">
      <c r="A183" s="11"/>
      <c r="B183" s="11"/>
      <c r="C183" s="11"/>
      <c r="D183" s="11"/>
      <c r="E183" s="11"/>
      <c r="F183" s="15"/>
      <c r="G183" s="15"/>
      <c r="H183" s="15"/>
      <c r="I183" s="15"/>
      <c r="J183" s="15"/>
      <c r="K183" s="15"/>
      <c r="L183" s="15"/>
      <c r="M183" s="15"/>
      <c r="N183" s="15"/>
      <c r="O183" s="15"/>
      <c r="P183" s="15"/>
      <c r="Q183" s="11"/>
    </row>
    <row r="184" spans="1:17" ht="12.75">
      <c r="A184" s="11"/>
      <c r="B184" s="11"/>
      <c r="C184" s="11"/>
      <c r="D184" s="11"/>
      <c r="E184" s="11"/>
      <c r="F184" s="15"/>
      <c r="G184" s="15"/>
      <c r="H184" s="15"/>
      <c r="I184" s="15"/>
      <c r="J184" s="15"/>
      <c r="K184" s="15"/>
      <c r="L184" s="15"/>
      <c r="M184" s="15"/>
      <c r="N184" s="15"/>
      <c r="O184" s="15"/>
      <c r="P184" s="15"/>
      <c r="Q184" s="11"/>
    </row>
    <row r="185" spans="1:17" ht="12.75">
      <c r="A185" s="11"/>
      <c r="B185" s="11"/>
      <c r="C185" s="11"/>
      <c r="D185" s="11"/>
      <c r="E185" s="11"/>
      <c r="F185" s="15"/>
      <c r="G185" s="15"/>
      <c r="H185" s="15"/>
      <c r="I185" s="15"/>
      <c r="J185" s="15"/>
      <c r="K185" s="15"/>
      <c r="L185" s="15"/>
      <c r="M185" s="15"/>
      <c r="N185" s="15"/>
      <c r="O185" s="15"/>
      <c r="P185" s="15"/>
      <c r="Q185" s="11"/>
    </row>
    <row r="186" spans="1:17" ht="12.75">
      <c r="A186" s="11"/>
      <c r="B186" s="11"/>
      <c r="C186" s="11"/>
      <c r="D186" s="11"/>
      <c r="E186" s="11"/>
      <c r="F186" s="15"/>
      <c r="G186" s="15"/>
      <c r="H186" s="15"/>
      <c r="I186" s="15"/>
      <c r="J186" s="15"/>
      <c r="K186" s="15"/>
      <c r="L186" s="15"/>
      <c r="M186" s="15"/>
      <c r="N186" s="15"/>
      <c r="O186" s="15"/>
      <c r="P186" s="15"/>
      <c r="Q186" s="11"/>
    </row>
    <row r="187" spans="1:17" ht="12.75">
      <c r="A187" s="11"/>
      <c r="B187" s="11"/>
      <c r="C187" s="11"/>
      <c r="D187" s="11"/>
      <c r="E187" s="11"/>
      <c r="F187" s="15"/>
      <c r="G187" s="15"/>
      <c r="H187" s="15"/>
      <c r="I187" s="15"/>
      <c r="J187" s="15"/>
      <c r="K187" s="15"/>
      <c r="L187" s="15"/>
      <c r="M187" s="15"/>
      <c r="N187" s="15"/>
      <c r="O187" s="15"/>
      <c r="P187" s="15"/>
      <c r="Q187" s="11"/>
    </row>
    <row r="188" spans="1:17" ht="12.75">
      <c r="A188" s="11"/>
      <c r="B188" s="11"/>
      <c r="C188" s="11"/>
      <c r="D188" s="11"/>
      <c r="E188" s="11"/>
      <c r="F188" s="15"/>
      <c r="G188" s="15"/>
      <c r="H188" s="15"/>
      <c r="I188" s="15"/>
      <c r="J188" s="15"/>
      <c r="K188" s="15"/>
      <c r="L188" s="15"/>
      <c r="M188" s="15"/>
      <c r="N188" s="15"/>
      <c r="O188" s="15"/>
      <c r="P188" s="15"/>
      <c r="Q188" s="11"/>
    </row>
    <row r="189" spans="1:17" ht="12.75">
      <c r="A189" s="11"/>
      <c r="B189" s="11"/>
      <c r="C189" s="11"/>
      <c r="D189" s="11"/>
      <c r="E189" s="11"/>
      <c r="F189" s="15"/>
      <c r="G189" s="15"/>
      <c r="H189" s="15"/>
      <c r="I189" s="15"/>
      <c r="J189" s="15"/>
      <c r="K189" s="15"/>
      <c r="L189" s="15"/>
      <c r="M189" s="15"/>
      <c r="N189" s="15"/>
      <c r="O189" s="15"/>
      <c r="P189" s="15"/>
      <c r="Q189" s="11"/>
    </row>
    <row r="190" spans="1:17" ht="12.75">
      <c r="A190" s="11"/>
      <c r="B190" s="11"/>
      <c r="C190" s="11"/>
      <c r="D190" s="11"/>
      <c r="E190" s="11"/>
      <c r="F190" s="15"/>
      <c r="G190" s="15"/>
      <c r="H190" s="15"/>
      <c r="I190" s="15"/>
      <c r="J190" s="15"/>
      <c r="K190" s="15"/>
      <c r="L190" s="15"/>
      <c r="M190" s="15"/>
      <c r="N190" s="15"/>
      <c r="O190" s="15"/>
      <c r="P190" s="15"/>
      <c r="Q190" s="11"/>
    </row>
    <row r="191" spans="1:17" ht="12.75">
      <c r="A191" s="11"/>
      <c r="B191" s="11"/>
      <c r="C191" s="11"/>
      <c r="D191" s="11"/>
      <c r="E191" s="11"/>
      <c r="F191" s="15"/>
      <c r="G191" s="15"/>
      <c r="H191" s="15"/>
      <c r="I191" s="15"/>
      <c r="J191" s="15"/>
      <c r="K191" s="15"/>
      <c r="L191" s="15"/>
      <c r="M191" s="15"/>
      <c r="N191" s="15"/>
      <c r="O191" s="15"/>
      <c r="P191" s="15"/>
      <c r="Q191" s="11"/>
    </row>
  </sheetData>
  <sheetProtection/>
  <mergeCells count="51">
    <mergeCell ref="M13:Q13"/>
    <mergeCell ref="D6:Q6"/>
    <mergeCell ref="A8:C8"/>
    <mergeCell ref="A7:C7"/>
    <mergeCell ref="D7:Q7"/>
    <mergeCell ref="A6:C6"/>
    <mergeCell ref="C17:D17"/>
    <mergeCell ref="C33:D33"/>
    <mergeCell ref="C25:D25"/>
    <mergeCell ref="C24:D24"/>
    <mergeCell ref="C30:D30"/>
    <mergeCell ref="C27:D27"/>
    <mergeCell ref="C19:D19"/>
    <mergeCell ref="C22:D22"/>
    <mergeCell ref="C39:D39"/>
    <mergeCell ref="C37:D37"/>
    <mergeCell ref="C34:D34"/>
    <mergeCell ref="C28:D28"/>
    <mergeCell ref="C31:D31"/>
    <mergeCell ref="D8:Q8"/>
    <mergeCell ref="A11:D11"/>
    <mergeCell ref="E11:F11"/>
    <mergeCell ref="A1:Q1"/>
    <mergeCell ref="A2:Q2"/>
    <mergeCell ref="A5:C5"/>
    <mergeCell ref="D5:Q5"/>
    <mergeCell ref="D9:Q9"/>
    <mergeCell ref="C15:D15"/>
    <mergeCell ref="C16:D16"/>
    <mergeCell ref="F13:F14"/>
    <mergeCell ref="G13:L13"/>
    <mergeCell ref="A13:A14"/>
    <mergeCell ref="B13:B14"/>
    <mergeCell ref="C13:D14"/>
    <mergeCell ref="E13:E14"/>
    <mergeCell ref="C36:D36"/>
    <mergeCell ref="C21:D21"/>
    <mergeCell ref="C55:D55"/>
    <mergeCell ref="C56:D56"/>
    <mergeCell ref="C51:D51"/>
    <mergeCell ref="C53:D53"/>
    <mergeCell ref="C44:D44"/>
    <mergeCell ref="C46:D46"/>
    <mergeCell ref="C40:D40"/>
    <mergeCell ref="C42:D42"/>
    <mergeCell ref="C60:D60"/>
    <mergeCell ref="C59:D59"/>
    <mergeCell ref="C52:D52"/>
    <mergeCell ref="C54:D54"/>
    <mergeCell ref="C58:D58"/>
    <mergeCell ref="C57:D57"/>
  </mergeCells>
  <printOptions/>
  <pageMargins left="0.5905511811023623" right="0.5905511811023623" top="0.7480314960629921"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Projekts-Inga</dc:creator>
  <cp:keywords/>
  <dc:description/>
  <cp:lastModifiedBy>Projekts-Inga</cp:lastModifiedBy>
  <cp:lastPrinted>2012-09-06T13:32:31Z</cp:lastPrinted>
  <dcterms:created xsi:type="dcterms:W3CDTF">2010-07-21T08:57:12Z</dcterms:created>
  <dcterms:modified xsi:type="dcterms:W3CDTF">2012-09-07T06:47:12Z</dcterms:modified>
  <cp:category/>
  <cp:version/>
  <cp:contentType/>
  <cp:contentStatus/>
</cp:coreProperties>
</file>