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onent2008\users\L.Potapova\Desktop\Laura\Site DSiltumtikli.lv\V.Lukjančiks\A.Pumpura 014\ievietošanai mājas lapā_tāmes\tāmes ar labojumiem_24.11.22\"/>
    </mc:Choice>
  </mc:AlternateContent>
  <bookViews>
    <workbookView xWindow="0" yWindow="0" windowWidth="28800" windowHeight="12435" tabRatio="500" activeTab="5"/>
  </bookViews>
  <sheets>
    <sheet name="Koptāme" sheetId="1" r:id="rId1"/>
    <sheet name="Kopsavilkums" sheetId="2" r:id="rId2"/>
    <sheet name="LT1" sheetId="8" r:id="rId3"/>
    <sheet name="LT2" sheetId="4" r:id="rId4"/>
    <sheet name="LT3" sheetId="5" r:id="rId5"/>
    <sheet name="LT4" sheetId="6" r:id="rId6"/>
    <sheet name="LT5" sheetId="7" r:id="rId7"/>
  </sheets>
  <definedNames>
    <definedName name="_xlnm.Print_Titles" localSheetId="4">'LT3'!$9:$10</definedName>
    <definedName name="_xlnm.Print_Titles" localSheetId="5">'LT4'!$9:$10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8" l="1"/>
  <c r="L19" i="4"/>
  <c r="L98" i="5"/>
  <c r="L118" i="6"/>
  <c r="L35" i="7"/>
  <c r="E34" i="7" l="1"/>
  <c r="E33" i="7"/>
  <c r="E30" i="7"/>
  <c r="E29" i="7"/>
  <c r="E28" i="7"/>
  <c r="E25" i="7"/>
  <c r="E24" i="7"/>
  <c r="E23" i="7"/>
  <c r="E20" i="7"/>
  <c r="E19" i="7"/>
  <c r="E18" i="7"/>
  <c r="E17" i="7"/>
  <c r="E14" i="7"/>
  <c r="E13" i="7"/>
  <c r="E12" i="7"/>
  <c r="L8" i="4" l="1"/>
  <c r="L8" i="5" s="1"/>
  <c r="L8" i="6" s="1"/>
  <c r="L8" i="7" s="1"/>
  <c r="A42" i="8" l="1"/>
  <c r="O38" i="8" l="1"/>
  <c r="N38" i="8"/>
  <c r="M38" i="8" l="1"/>
  <c r="P38" i="8"/>
  <c r="O7" i="8" l="1"/>
  <c r="A42" i="7" l="1"/>
  <c r="A125" i="6"/>
  <c r="A102" i="5"/>
  <c r="A23" i="4"/>
  <c r="A25" i="2"/>
  <c r="O118" i="6" l="1"/>
  <c r="M118" i="6" l="1"/>
  <c r="O35" i="7" l="1"/>
  <c r="M35" i="7" l="1"/>
  <c r="N35" i="7"/>
  <c r="P35" i="7"/>
  <c r="O7" i="7" l="1"/>
  <c r="N118" i="6" l="1"/>
  <c r="P118" i="6" l="1"/>
  <c r="O7" i="6" l="1"/>
  <c r="M98" i="5" l="1"/>
  <c r="O98" i="5"/>
  <c r="M19" i="4" l="1"/>
  <c r="N19" i="4"/>
  <c r="O19" i="4"/>
  <c r="P19" i="4" l="1"/>
  <c r="O7" i="4" s="1"/>
  <c r="P98" i="5" l="1"/>
  <c r="N98" i="5"/>
  <c r="F16" i="2" s="1"/>
  <c r="E16" i="2"/>
  <c r="H16" i="2"/>
  <c r="D7" i="2" s="1"/>
  <c r="G16" i="2"/>
  <c r="O7" i="5" l="1"/>
  <c r="D16" i="2" l="1"/>
  <c r="D19" i="2" l="1"/>
  <c r="D17" i="2"/>
  <c r="D18" i="2" s="1"/>
  <c r="D20" i="2" l="1"/>
  <c r="D15" i="1" s="1"/>
  <c r="D16" i="1" s="1"/>
  <c r="D18" i="1" s="1"/>
  <c r="D6" i="2" l="1"/>
</calcChain>
</file>

<file path=xl/sharedStrings.xml><?xml version="1.0" encoding="utf-8"?>
<sst xmlns="http://schemas.openxmlformats.org/spreadsheetml/2006/main" count="692" uniqueCount="262">
  <si>
    <t>APSTIPRINU</t>
  </si>
  <si>
    <t>(pasūtītāja paraksts un tā atšifrējums)</t>
  </si>
  <si>
    <t>Z.V.</t>
  </si>
  <si>
    <t>_______.gada ___. _____________</t>
  </si>
  <si>
    <t>Būvniecības koptāme</t>
  </si>
  <si>
    <t>Nr.
p.k.</t>
  </si>
  <si>
    <t>Objekta nosaukums</t>
  </si>
  <si>
    <t>Objekta izmaksas
(euro)</t>
  </si>
  <si>
    <t>Kopā</t>
  </si>
  <si>
    <t>PVN ( 21%)</t>
  </si>
  <si>
    <t>(paraksts un tā atšifrējums, datums)</t>
  </si>
  <si>
    <t>Kopsavilkuma aprēķini par darbu vai konstruktīvo elementu veidiem</t>
  </si>
  <si>
    <t>(darba veids vai konstruktīvā elementa nosaukums)</t>
  </si>
  <si>
    <t>Par kopējo summu, euro</t>
  </si>
  <si>
    <t>Kopējā darbietilpība, c/h</t>
  </si>
  <si>
    <t>Tai skaitā</t>
  </si>
  <si>
    <t>Zemes darbi</t>
  </si>
  <si>
    <t>Ārējie siltumtīkli</t>
  </si>
  <si>
    <t>Lokālā tāme Nr.1.</t>
  </si>
  <si>
    <t>(Darba veids vai konstruktīvā elementa nosaukums)</t>
  </si>
  <si>
    <t>Tāmes izmaksas</t>
  </si>
  <si>
    <t>euro</t>
  </si>
  <si>
    <t>Kods</t>
  </si>
  <si>
    <t>Mērvienība</t>
  </si>
  <si>
    <t>Daudzums</t>
  </si>
  <si>
    <t>Kopā uz visu apjomu</t>
  </si>
  <si>
    <t>darbietilpība (c/h)</t>
  </si>
  <si>
    <t>m</t>
  </si>
  <si>
    <t>m3</t>
  </si>
  <si>
    <t>Lokālā tāme Nr.2.</t>
  </si>
  <si>
    <t>Grunts klājuma izjaukšana ar ekskavatoru un aizvešana</t>
  </si>
  <si>
    <t>Grunts izstrāde bez mehānismu pielietošanas un aizvešanu</t>
  </si>
  <si>
    <t>Pamatnes ierīkošana zem cauruļvadiem no smilts bez māla un akmeņu piejaukuma</t>
  </si>
  <si>
    <t>Tranšeju aizbēršana ar smilti bez māla un akmeņu piejaukuma ar sekojošu blietēšanu pa kārtam 0,2m un planēšanu izmantojot roku darbu</t>
  </si>
  <si>
    <t>Koka dēļu vairogi (tranš.stiprināšanai)</t>
  </si>
  <si>
    <t>m2</t>
  </si>
  <si>
    <t>Lokālā tāme Nr.3.</t>
  </si>
  <si>
    <t>Brīdinājuma lentas montāža</t>
  </si>
  <si>
    <t>Termināla montāža</t>
  </si>
  <si>
    <t>3 - dzīslu savien. kabeļa montāža</t>
  </si>
  <si>
    <t>Gruntējums GF-021</t>
  </si>
  <si>
    <t>kg</t>
  </si>
  <si>
    <t>Laka BT-177</t>
  </si>
  <si>
    <t>Hidrauliskā pārbaude</t>
  </si>
  <si>
    <t xml:space="preserve">Metināto šuvju pārbaude </t>
  </si>
  <si>
    <t>Trases nospraušana, izpildshēmas, izpilddokumentācija</t>
  </si>
  <si>
    <t>Lokālā tāme Nr.4.</t>
  </si>
  <si>
    <t>Lokālā tāme Nr.5.</t>
  </si>
  <si>
    <r>
      <t>darba samaksas likme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/h)</t>
    </r>
  </si>
  <si>
    <t xml:space="preserve">Vienības izmaksas </t>
  </si>
  <si>
    <t>Nr.p.k.</t>
  </si>
  <si>
    <t>Darba nosaukums</t>
  </si>
  <si>
    <t>laika norma (c/h)</t>
  </si>
  <si>
    <t>darba alga</t>
  </si>
  <si>
    <t xml:space="preserve">
būvizstrādājumi
 </t>
  </si>
  <si>
    <t>mehānismi</t>
  </si>
  <si>
    <t xml:space="preserve">kopā </t>
  </si>
  <si>
    <t>summa</t>
  </si>
  <si>
    <t>Sastādīja:</t>
  </si>
  <si>
    <t>Sertifikāta Nr.</t>
  </si>
  <si>
    <t>Kods, tāmes Nr.</t>
  </si>
  <si>
    <t>Darba veids vai konstruktīvā elementa nosaukums</t>
  </si>
  <si>
    <t xml:space="preserve">Tāmes izmaksas </t>
  </si>
  <si>
    <t>Darbietilpība (c/h)</t>
  </si>
  <si>
    <t xml:space="preserve">darba alga </t>
  </si>
  <si>
    <t>būvizstrādājumi</t>
  </si>
  <si>
    <t xml:space="preserve">mehānismi </t>
  </si>
  <si>
    <t>Kopā :</t>
  </si>
  <si>
    <t>t.sk.darba aizsardzība</t>
  </si>
  <si>
    <t>Pavisam kopā:</t>
  </si>
  <si>
    <t>gb.</t>
  </si>
  <si>
    <t>Celtniecības papildmateriāli  (specifikācijā nedefinētie materiāli)</t>
  </si>
  <si>
    <t>kpl.</t>
  </si>
  <si>
    <t>gab.</t>
  </si>
  <si>
    <t>Alumīnija pūderis</t>
  </si>
  <si>
    <t xml:space="preserve">Dzelzsbetona grodu akas ar  čuguna aku vāku  izbūve </t>
  </si>
  <si>
    <t>Dz/bet grods KC-7-3</t>
  </si>
  <si>
    <t>Pamatu bloks FBS-24-3-6T</t>
  </si>
  <si>
    <t>Dzelzsbetona gredzens KO-10 (h=100mm)</t>
  </si>
  <si>
    <t>Tranšeju aizbēršana ar pievesto (att.-15km) grunti, tai skaitā kameru vietas</t>
  </si>
  <si>
    <t>Krustojums ar sak. un kab. kanalizāciju</t>
  </si>
  <si>
    <t>Bezkanāla cauruļv. sildīšana pirms tranšejas aizbēršanas</t>
  </si>
  <si>
    <t>Koku ciršana</t>
  </si>
  <si>
    <t>Montāžas papildmateriāli  (specifikācijā nedefinētie materiāli)</t>
  </si>
  <si>
    <t>Pārbaudīja:</t>
  </si>
  <si>
    <t>t</t>
  </si>
  <si>
    <t>Ceļu apmales  BR 100.30.15 uz betona pamata atjaunošana</t>
  </si>
  <si>
    <t>Betons kl.7,5</t>
  </si>
  <si>
    <t>seklas</t>
  </si>
  <si>
    <t>Būvlaukuma sagatavošanas darbi.</t>
  </si>
  <si>
    <t>Būvdarbi</t>
  </si>
  <si>
    <t>Ceļi un laukumi</t>
  </si>
  <si>
    <t>Pagaidu būves</t>
  </si>
  <si>
    <t>Satiksmes organizācija</t>
  </si>
  <si>
    <t>Shēmas sagatavošana ceļa zīmes uzstādīšanai</t>
  </si>
  <si>
    <t>Brīdinājuma zīmes un priekšrocības zīmes trīsstūrveida formas, k-tā ar uzstādīšanas un stiprinājuma el-tiem</t>
  </si>
  <si>
    <t>Priekšrocības, norādījuma, servisa, informācijas un papildinformācijas ceļa zīmes kvadrātveidā un taisnstūra formas,  k-tā ar uzstādīšanas un stiprinājuma el-tiem</t>
  </si>
  <si>
    <t>Priekšrocības, aizlieguma un rīkojuma zīmes apaļās formas,  k-tā ar uzstādīšanas un stiprinājuma el-tiem</t>
  </si>
  <si>
    <t>Citas ceļu zīmes uzstādīšana,  k-tā ar uzstādīšanas un stiprinājuma el-tiem</t>
  </si>
  <si>
    <t xml:space="preserve"> </t>
  </si>
  <si>
    <t>PVC plastikāta montāža</t>
  </si>
  <si>
    <t>Citi darbi</t>
  </si>
  <si>
    <t>Siltumtrases uzraudzības signalizācijas sistēma un tās montāža</t>
  </si>
  <si>
    <t>Zāliena atjaunošana</t>
  </si>
  <si>
    <t>Demontāžas darbi</t>
  </si>
  <si>
    <t>Tērauda cauruļvadus ar diametru aiz Dn100mm necaurstaigājama kanālā (kamerā) demontāža  (ar izolāciju un nekustīgiem balstiem)</t>
  </si>
  <si>
    <t>Būvlaukuma sagatavošana: informācijas stenda montāža, pagaidu žoga montāža, pārvietojamās tualetes noma, sadzīves pilsētiņa ierīkošana, pagaidu elektrības pieslēgums, konteineru transportēšana u.c.</t>
  </si>
  <si>
    <t xml:space="preserve">Montēt rūpnieciski izolētas tērauda caurules D324/500mm ar signalizācijas vadiem </t>
  </si>
  <si>
    <t xml:space="preserve">Montēt rūpnieciski izolētas tērauda caurules D219/355mm ar signalizācijas vadiem </t>
  </si>
  <si>
    <t xml:space="preserve">Montēt rūpnieciski izolētas tērauda caurules D168/280mm ar signalizācijas vadiem </t>
  </si>
  <si>
    <t xml:space="preserve">Montēt rūpnieciski izolētas tērauda caurules D139/250mm ar signalizācijas vadiem </t>
  </si>
  <si>
    <t>Gala uzmavas  D219/355mm montāža</t>
  </si>
  <si>
    <t>Gala uzmavas  D139/250mm montāža</t>
  </si>
  <si>
    <t>Montēt elastīgo ievadu D219/355mm</t>
  </si>
  <si>
    <t>Montēt elastīgo ievadu D139/250mm</t>
  </si>
  <si>
    <t>Kompensācijas spilvena caurulei D324/500mm montāža, L=1,0m</t>
  </si>
  <si>
    <t>Montēt tērauda lodveida ventiļus atgaisošanai Dn20, Pn=40bar</t>
  </si>
  <si>
    <t>Tērauda elektrometinātās caurules D26,9 x 2,0mm atgaisošanai montāža</t>
  </si>
  <si>
    <t>Akmens vates čaulas PV-E d28mm ar biezumu 40mm montāža</t>
  </si>
  <si>
    <t>Divdalīgas polietilēna caurules PS D110 montāža</t>
  </si>
  <si>
    <t>Kameras demontāža, 3,0m x 3,0m x 2,0m</t>
  </si>
  <si>
    <t>Dzelzsbetona kanāla demontāža, 1,2m x 0,6m</t>
  </si>
  <si>
    <t>Dzelzsbetona kanāla demontāža, 1,0m x 0,45m</t>
  </si>
  <si>
    <t>Samontēto cauruļvadu Dn300 savienošana ar esošiem cauruļvadiem</t>
  </si>
  <si>
    <t>Samontēto cauruļvadu Dn200 savienošana ar esošiem cauruļvadiem</t>
  </si>
  <si>
    <t>Izrakt un atjaunot krūmus</t>
  </si>
  <si>
    <t>Demontēto siltumtrases, segumu un citu būvgružu izvešana un utilizācija</t>
  </si>
  <si>
    <t>vidēji rupja smilts ar filtrāc.koef.&gt;3mm/dnn, b=300mm uz blietētas grunts pamatnes, k=1,1</t>
  </si>
  <si>
    <t>Braucamās zonas un ietvju asfaltsegu atjaunošana, ieskaitot blietēšanu ar mehānismiem</t>
  </si>
  <si>
    <t xml:space="preserve">S/G asfaltbetons AC-8 b=40mm </t>
  </si>
  <si>
    <t>Minerālmateriālu maisījums ( fr.0/45) b=150mm, k=1,2</t>
  </si>
  <si>
    <t>Smilts b=300mm, k=1,1</t>
  </si>
  <si>
    <t>Betona bruģakmeņi b=60-80mm</t>
  </si>
  <si>
    <t>Trotuāru un laukumu atjaunošana no bruģakmeņiem</t>
  </si>
  <si>
    <t>Izlīdzinošais slānis no cementa-smilšu  maisījuma 1:8, b=40mm, k=1,1</t>
  </si>
  <si>
    <t>Blietētas minerālmateriālu maisījums (fr.0/45)  b=150mm, k=1,2</t>
  </si>
  <si>
    <t>Apmale BR100.30.15, k=1,03</t>
  </si>
  <si>
    <t>Minerālmateriālu maisījums 0/56, k=1,2</t>
  </si>
  <si>
    <t>Ceļu apmales  BR 100.20.8 uz betona pamata uzstādīšana</t>
  </si>
  <si>
    <t>Apmale BR100.20.8, k=1,03</t>
  </si>
  <si>
    <t>augsne, k=1,1</t>
  </si>
  <si>
    <t>Stiegrojums, iesk. fiksācijas un stiprinājuma elementu iebūvi, k=1,1</t>
  </si>
  <si>
    <t>Betons C30/37 iesk. veidņu uzstādīšanu, nojaukšanu, nomu un palīgmateriālu izmaksu, k=1,05</t>
  </si>
  <si>
    <t>Šķembu pamatslānis, k=1,2</t>
  </si>
  <si>
    <t>Bitumens</t>
  </si>
  <si>
    <t>Čuguna lūka vidējā</t>
  </si>
  <si>
    <t>Dz/bet groda pārsegums KSP-10 (h=150mm)</t>
  </si>
  <si>
    <t>Dz/bet grods KC-10-3</t>
  </si>
  <si>
    <t>Čuguna lūka vieglā</t>
  </si>
  <si>
    <t>Betons C16/20 iesk. veidņu uzstādīšanu, nojaukšanu, nomu un palīgmateriālu izmaksu, k=1,05</t>
  </si>
  <si>
    <t>Mezgls 5</t>
  </si>
  <si>
    <t>Mezgls 6</t>
  </si>
  <si>
    <t>Mezgls 7</t>
  </si>
  <si>
    <t>Mezgls 12</t>
  </si>
  <si>
    <t>Koku aizsardzības pasākumu organizēšana</t>
  </si>
  <si>
    <t xml:space="preserve">Braucamās zonas un ietvju seguma demontāža </t>
  </si>
  <si>
    <t xml:space="preserve">Ietvju ar cementbetona bruģu segumu demontāža </t>
  </si>
  <si>
    <t>Ceļa zīmes uzstādīšana (ceļa zīmes daudzums jānoskaidro pēc   transporta  kustības shēmas  saskaņošanas):</t>
  </si>
  <si>
    <t>Betons C25/30 iesk. veidņu uzstādīšanu, nojaukšanu, nomu un palīgmateriālu izmaksu, k=1,05</t>
  </si>
  <si>
    <t>Metāla profils, k=1,1</t>
  </si>
  <si>
    <t>Maģistrālo siltumtīklu pārbūve A.Pumpura ielā no Višķu ielas (9k-29) līdz Jātnieku ielas krustojumam (9k-46) ar atzarojumiem, Daugavpilī.</t>
  </si>
  <si>
    <t xml:space="preserve">Montēt rūpnieciski izolētas tērauda caurules D273/450mm ar signalizācijas vadiem </t>
  </si>
  <si>
    <t xml:space="preserve">Montēt rūpnieciski izolētas tērauda caurules D324/500mm ar protektoru un signalizācijas vadiem </t>
  </si>
  <si>
    <t>Montēt rūpnieciski izolētas tērauda caurules D219/355mm ar signalizācijas vadiem cinkotā skārda apvalkcaurulē</t>
  </si>
  <si>
    <t>Izolēto kompensatora 219/355mm montāža, dL=81mm</t>
  </si>
  <si>
    <t>Montēt tērauda caurules D610.7x7.1mm čaulai</t>
  </si>
  <si>
    <t>Montēt izolēto T-atzaru D324/500mm - 168/280mm, paral., ar pāreju D273/450mm, L=1,4 x 0,7m (Atz."4", mezgls 4)</t>
  </si>
  <si>
    <t>Montēt izolēto T-atzaru D168/280mm - 114/225mm, paral., ar pāreju D139/250mm, L=1,2 x 0,6m (Atz."5", mezgls 5)</t>
  </si>
  <si>
    <t>Montēt izolēto T-atzaru D273/450mm - 139/250mm, paral., ar pāreju D219/355mm, L=1,2 x 0,6m (Atz."6", mezgls 6)</t>
  </si>
  <si>
    <t>Montēt izolēto vārstu D168/280mm ar nerūsējoša tērauda servisa krānu D26/90mm un ar nerūsējoša tērauda  vītņu korķi, h=0,75m, L=1,5m, atgaisošanai (mezgls 4)</t>
  </si>
  <si>
    <t>Montēt izolēto vārstu D114/225mm ar nerūsējoša tērauda servisa krānu D26/90mm un ar nerūsējoša tērauda  vītņu korķi, h=0,5m, L=1,5m, atgaisošanai (mezgls 5)</t>
  </si>
  <si>
    <t>Montēt izolēto vārstu D139/250mm ar 2 nerūsējoša tērauda servisa krāniem D26/90mm, atgaisošanai, D48/110mm, ūdens izlaidei un ar nerūsējoša tērauda  vītņu korķi, h=0,91m, L=1,5m (mezgls 5a)</t>
  </si>
  <si>
    <t>Montēt izolēto vārstu D219/355mm ar 2 nerūsējoša tērauda servisa krāniem D33/110mm, atgaisošanai, D76/140mm, ūdens izlaidei un ar nerūsējoša tērauda  vītņu korķi, h=0,57m, L=2,0m (mezgls 7)</t>
  </si>
  <si>
    <t>Montēt izolēto T-atzaru D273/450mm ar nerūsējoša tērauda servisa krānu D76/140mm un ar a nerūsējoša tērauda  vītņu korķi, h=3,0m, L=1,2m, ūdens izlaidei (mezgls 11)</t>
  </si>
  <si>
    <t>Montēt izolēto vārstu D324/500mm ar 2 nerūsējoša tērauda servisa krāniem D33/110mm un ar nerūsējoša tērauda  vītņu korķi, atgaisošanai, h=0,75m, L=2,0m (mezgls 10)</t>
  </si>
  <si>
    <t>Montēt izolēto vārstu D273/450mm ar 2 nerūsējoša tērauda servisa krāniem D33/110mm, atgaisošanai, D76/140mm, ūdens izlaidei un ar nerūsējoša tērauda  vītņu korķi, h=1,6m, L=2,0m (mezgls 12)</t>
  </si>
  <si>
    <t>Montēt izolēto T-atzaru D139/250mm ar nerūsējoša tērauda servisa krānu D48/110mm un ar nerūsējoša tērauda  vītņu korķi, h=1,2m, L=1,2m, ūdens izlaidei (mezgls 13)</t>
  </si>
  <si>
    <t>Termolentas montāža</t>
  </si>
  <si>
    <t>Montēt rūpnieciski izolētus vertik. līkumus D219/355mm, 90*, L=1,5 x 1,4m (PL20)</t>
  </si>
  <si>
    <t>Montēt rūpnieciski izolētus vertik. līkumus D219/355mm, 90*, L=0,9 x 1,4m (PL20)</t>
  </si>
  <si>
    <t>Montēt rūpnieciski izolētus vertik. līkumus D168/280mm, 90*, L=1,0 x 0,7m (PL32)</t>
  </si>
  <si>
    <t>Montēt rūpnieciski izolētus līkumus D324/500mm, 80* (PL16)</t>
  </si>
  <si>
    <t>Montēt rūpnieciski izolētus līkumus D273/450mm, 88* (PL17)</t>
  </si>
  <si>
    <t>Montēt rūpnieciski izolētus līkumus D273/450mm, 83* (PL18)</t>
  </si>
  <si>
    <t>Montēt rūpnieciski izolētus līkumus D273/450mm, 90* (PL19)</t>
  </si>
  <si>
    <t>Montēt rūpnieciski izolētus līkumus D139/250mm, 90*, L=0,5 x 0,5m (mezgls 6)</t>
  </si>
  <si>
    <t>Montēt rūpnieciski izolētus līkumus D139/250mm, 90*, L=1,0 x 1,15m (mezgls 6)</t>
  </si>
  <si>
    <t>Montēt rūpnieciski izolētus līkumus D139/250mm, 90* (PL33-35; 38)</t>
  </si>
  <si>
    <t>Montēt rūpnieciski izolētus līkumus D139/250mm, 63* (PL37)</t>
  </si>
  <si>
    <t>Montēt rūpnieciski izolētus līkumus D139/250mm, 59* (PL36)</t>
  </si>
  <si>
    <t>Montēt rūpnieciski izolētus līkumus D114/225mm, 90*, L=0,5 x 0,5m (mezgls 5)</t>
  </si>
  <si>
    <t>Montēt rūpnieciski izolētus līkumus D114/225mm, 90*, L=1,0 x 0,5m (mezgls 5)</t>
  </si>
  <si>
    <t>Čuguna lūka 800/1000mm</t>
  </si>
  <si>
    <t>Mezgls 5a</t>
  </si>
  <si>
    <t>Mezgls 13</t>
  </si>
  <si>
    <r>
      <t>Monolīta dzelzsbetona plātne P-3 (</t>
    </r>
    <r>
      <rPr>
        <b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186"/>
      </rPr>
      <t>.gab.)</t>
    </r>
  </si>
  <si>
    <t>Vairogbalsts VB (1.gab.)</t>
  </si>
  <si>
    <t>Pamatu bloks FBS-12-4-3T</t>
  </si>
  <si>
    <t>Virszemes balstus ar pamatiem demontāža</t>
  </si>
  <si>
    <t>Virszemes tērauda cauruļvadus ar diametru aiz Dn100mm  demontāža  (ar izolāciju)</t>
  </si>
  <si>
    <t>Dzelzsbetona kanāla plātnes demontāža, 1,0m x 0,45m</t>
  </si>
  <si>
    <t>Samontēto cauruļvadu Dn125 savienošana ar esošiem cauruļvadiem</t>
  </si>
  <si>
    <t>Samontēto cauruļvadu savienošana ar esošiem bezkanāla cauruļvadiem D139/250mm</t>
  </si>
  <si>
    <t>Samontēto cauruļvadu savienošana ar esošiem bezkanāla cauruļvadiem D114/200mm</t>
  </si>
  <si>
    <t>Mezgls 4 un 11</t>
  </si>
  <si>
    <t>Cink.skārda montāža</t>
  </si>
  <si>
    <t>Metāla konstrukcijas (virszemes parejas) ar balstiem demontāža</t>
  </si>
  <si>
    <t>Zogu (ķieģeļa) demontāža un atjaunošana, pēc nepieciešamības</t>
  </si>
  <si>
    <t xml:space="preserve">Ceļu un ietvju apmales demontāža </t>
  </si>
  <si>
    <t>Būvlaukuma tīrīšana no krūmiem un t.t..</t>
  </si>
  <si>
    <t>Montēt tērauda lodveida ventiļus atgaisošanai Dn25, Pn=40bar (izolēt un paklāt ar cinkotā skārda)</t>
  </si>
  <si>
    <t>Ruberoīds</t>
  </si>
  <si>
    <t>kpl</t>
  </si>
  <si>
    <t>Tranšeju nostiprināšana ar inv. vairogiem (60m garumā)</t>
  </si>
  <si>
    <t>Žoga (ķieģeļa/dzelzsbetona) demontāža un atjaunošana</t>
  </si>
  <si>
    <t>Montēt izolēto vārstu D139/250mm ar nerūsējoša tērauda servisa krānu D26/90mm un ar nerūsējoša tērauda  vītņu korķi, h=0,61m, L=1,5m, atgaisošanai, ar kabeļu izvadu (mezgls 6)</t>
  </si>
  <si>
    <t>Dzelzsbetona kanāla demontāža, 0,6m x 0,45m</t>
  </si>
  <si>
    <t>Mezgls 10</t>
  </si>
  <si>
    <r>
      <t>Monolīta dzelzsbetona gredzens G-1 (</t>
    </r>
    <r>
      <rPr>
        <b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186"/>
      </rPr>
      <t>.gab.)</t>
    </r>
  </si>
  <si>
    <t>Monolīta dzelzsbetona plātne P-1 (2.gab.)</t>
  </si>
  <si>
    <t>Monolīta dzelzsbetona plātne P-2 (2.gab.)</t>
  </si>
  <si>
    <t>Monolīta dzelzsbetona plātne P-4 (1.gab.)</t>
  </si>
  <si>
    <t>Monolīta dzelzsbetona plātne P-5 (1.gab.)</t>
  </si>
  <si>
    <t>Monolīta dzelzsbetona plātne P-6 (1.gab.)</t>
  </si>
  <si>
    <r>
      <t xml:space="preserve">Objekta nosaukums: </t>
    </r>
    <r>
      <rPr>
        <sz val="11"/>
        <rFont val="Times New Roman"/>
        <family val="1"/>
        <charset val="186"/>
      </rPr>
      <t>Maģistrālo siltumtīklu pārbūve A.Pumpura ielā no Višķu ielas (9k-29) līdz Jātnieku ielas krustojumam (9k-46) ar atzarojumiem, Daugavpilī.</t>
    </r>
  </si>
  <si>
    <r>
      <t xml:space="preserve">Objekta adrese: </t>
    </r>
    <r>
      <rPr>
        <sz val="11"/>
        <rFont val="Times New Roman"/>
        <family val="1"/>
        <charset val="186"/>
      </rPr>
      <t>Ziemeļu iela, A. Pumpura iela, Aglonas iela, Daugavpilī.</t>
    </r>
  </si>
  <si>
    <t xml:space="preserve">Tāme sastādīta 2020. gada tirgus cenās, pamatojoties  SAT, DOP daļas rasējumiem. </t>
  </si>
  <si>
    <r>
      <t xml:space="preserve">Objekta nosaukums: </t>
    </r>
    <r>
      <rPr>
        <sz val="11"/>
        <rFont val="Times New Roman"/>
        <family val="1"/>
      </rPr>
      <t>Maģistrālo siltumtīklu pārbūve A.Pumpura ielā no Višķu ielas (9k-29) līdz Jātnieku ielas krustojumam (9k-46) ar atzarojumiem, Daugavpilī.</t>
    </r>
  </si>
  <si>
    <r>
      <t xml:space="preserve">Objekta adrese: </t>
    </r>
    <r>
      <rPr>
        <sz val="11"/>
        <rFont val="Times New Roman"/>
        <family val="1"/>
      </rPr>
      <t>Ziemeļu iela, A. Pumpura iela, Aglonas iela, Daugavpilī.</t>
    </r>
  </si>
  <si>
    <r>
      <t>darba samaksas likme (</t>
    </r>
    <r>
      <rPr>
        <i/>
        <sz val="11"/>
        <rFont val="Times New Roman"/>
        <family val="1"/>
      </rPr>
      <t>euro</t>
    </r>
    <r>
      <rPr>
        <sz val="11"/>
        <rFont val="Times New Roman"/>
        <family val="1"/>
      </rPr>
      <t>/h)</t>
    </r>
  </si>
  <si>
    <t>Izolēto kompensatora 324/500mm montāža, dL=177mm</t>
  </si>
  <si>
    <t>Montēt rūpnieciski izolētus līkumus D324/500mm, 90* 1,0x1,17m</t>
  </si>
  <si>
    <t>Elektrometināmo uzmavas D324/500mm ar termolentu montāža</t>
  </si>
  <si>
    <t>Termonosēdošās uzmavas D273/450mm ar termomanžētēm montāža</t>
  </si>
  <si>
    <t>Termonosēdošās uzmavas D219/355mm ar termomanžētēm montāža</t>
  </si>
  <si>
    <t>Termonosēdošās uzmavas D168/280mm ar termomanžētēm montāža</t>
  </si>
  <si>
    <t>Termonosēdošās uzmavas D139/250mm ar termomanžētēm montāža</t>
  </si>
  <si>
    <t>Termonosēdošās uzmavas D114/225mm ar termomanžētēm montāža</t>
  </si>
  <si>
    <t>Termonosēdošās pārejas uzmavas D139/250mm - D139/225mm ar termomanžētēm montāža</t>
  </si>
  <si>
    <t>Termonosēdošās pārejas uzmavas D114/225mm - D114/200mm ar termomanžētēm montāža</t>
  </si>
  <si>
    <t>Montēt rūpnieciski izolētus līkumus D219/355mm, 90*, cinkotā skārda apvalkcaurulē, virszemes</t>
  </si>
  <si>
    <t>Kompensācijas spilvena caurulei D273/450mm montāža, L=1,0m</t>
  </si>
  <si>
    <t>Kompensācijas spilvena caurulei D168/280mm montāža, L=1,0m</t>
  </si>
  <si>
    <t>Kompensācijas spilvena caurulei D139/250mm montāža, L=1,0m</t>
  </si>
  <si>
    <t>Kompensācijas spilvena caurulei D114/225mm montāža, L=1,0m</t>
  </si>
  <si>
    <t>Cinkota skārda uzmavas uzmavas D219/355mm montāža, virszemes</t>
  </si>
  <si>
    <t>Kustīgo balstu D219/355 virszemes siltumtīkliem montāža</t>
  </si>
  <si>
    <t>Z-veida detaļas D114/225mm ar izm. 0,5 x0,5 x 1,08m (h) montāža (mezgls 5)</t>
  </si>
  <si>
    <t>Tāme sastādīta 2022. gada tirgus cenās, pamatojoties  DOP daļas rasējumiem.</t>
  </si>
  <si>
    <t xml:space="preserve">Tāme sastādīta 2022. gada tirgus cenās, pamatojoties  SAT, BK daļas rasējumiem. </t>
  </si>
  <si>
    <t xml:space="preserve">Tāme sastādīta 2022. gada tirgus cenās, pamatojoties  SAT daļas rasējumiem. </t>
  </si>
  <si>
    <t xml:space="preserve">Tāme sastādīta 2022. gada tirgus cenās, pamatojoties  SAT, DOP daļas rasējumiem. </t>
  </si>
  <si>
    <t>Tāme sastādīta 2022. gada ___. _________________</t>
  </si>
  <si>
    <t>Tāme sastādīta: 2022.gada _______________________</t>
  </si>
  <si>
    <t>Tiešās izmaksas kopā, t. sk. darba devēja sociālais nodoklis  (23,59%)</t>
  </si>
  <si>
    <t>Montēt rūpnieciski izolētas tērauda caurules D324/500mm ar signalizācijas vadiemб cinkota skārda apvalkcaurulē, virszemes</t>
  </si>
  <si>
    <t>Elektrometināmo uzmavas cinkota skardā  D324/500mm montāža, virszemes</t>
  </si>
  <si>
    <t>Montēt rūpnieciski izolētus līkumus D324/500mm, 90*, cinkota skārda apvalkcaurulē, 1,0x1,0m, virszemes</t>
  </si>
  <si>
    <t>Virsizdevumi (__%)</t>
  </si>
  <si>
    <t>Peļņa (__%)</t>
  </si>
  <si>
    <r>
      <t xml:space="preserve">Būves nosaukums: </t>
    </r>
    <r>
      <rPr>
        <sz val="11"/>
        <rFont val="Times New Roman"/>
        <family val="1"/>
        <charset val="186"/>
      </rPr>
      <t>Maģistrālo siltumtīklu pārbūve.</t>
    </r>
    <r>
      <rPr>
        <b/>
        <sz val="11"/>
        <rFont val="Times New Roman"/>
        <family val="1"/>
        <charset val="186"/>
      </rPr>
      <t xml:space="preserve"> Kārta Nr.1.2.</t>
    </r>
  </si>
  <si>
    <r>
      <t xml:space="preserve">Hidroizolācijas mastika HidroNICOL Nr.24 (NGTN) </t>
    </r>
    <r>
      <rPr>
        <i/>
        <sz val="11"/>
        <color rgb="FF7030A0"/>
        <rFont val="Times New Roman"/>
        <family val="1"/>
        <charset val="186"/>
      </rPr>
      <t>vai ekvivalents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</si>
</sst>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#,##0.00\ ;\-#,##0.00\ ;&quot; -&quot;#\ ;@\ "/>
  </numFmts>
  <fonts count="23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1"/>
      <name val="Times New Roman"/>
      <family val="1"/>
    </font>
    <font>
      <sz val="10"/>
      <name val="Helv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186"/>
    </font>
    <font>
      <b/>
      <sz val="11"/>
      <name val="Times New Roman"/>
      <family val="1"/>
    </font>
    <font>
      <sz val="11"/>
      <name val="Calibri"/>
      <family val="2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  <charset val="186"/>
    </font>
    <font>
      <i/>
      <sz val="11"/>
      <color rgb="FF7030A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7" fillId="0" borderId="0"/>
    <xf numFmtId="165" fontId="1" fillId="0" borderId="0" applyFill="0" applyBorder="0" applyAlignment="0" applyProtection="0"/>
    <xf numFmtId="0" fontId="10" fillId="0" borderId="0"/>
    <xf numFmtId="0" fontId="9" fillId="0" borderId="0"/>
    <xf numFmtId="0" fontId="12" fillId="0" borderId="0"/>
    <xf numFmtId="0" fontId="11" fillId="0" borderId="0"/>
    <xf numFmtId="0" fontId="12" fillId="0" borderId="0"/>
  </cellStyleXfs>
  <cellXfs count="239">
    <xf numFmtId="0" fontId="0" fillId="0" borderId="0" xfId="0"/>
    <xf numFmtId="2" fontId="3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2" fillId="0" borderId="6" xfId="0" applyFont="1" applyBorder="1"/>
    <xf numFmtId="2" fontId="3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4" borderId="0" xfId="0" applyFont="1" applyFill="1"/>
    <xf numFmtId="2" fontId="2" fillId="3" borderId="0" xfId="3" applyNumberFormat="1" applyFont="1" applyFill="1" applyAlignment="1">
      <alignment horizontal="center" vertical="center" wrapText="1"/>
    </xf>
    <xf numFmtId="2" fontId="2" fillId="3" borderId="0" xfId="3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6" fillId="3" borderId="11" xfId="3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164" fontId="2" fillId="3" borderId="11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16" fillId="0" borderId="0" xfId="0" applyFont="1"/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2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2" fontId="14" fillId="0" borderId="1" xfId="0" applyNumberFormat="1" applyFont="1" applyBorder="1" applyAlignment="1">
      <alignment horizontal="center" vertical="center"/>
    </xf>
    <xf numFmtId="0" fontId="16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textRotation="90" wrapText="1"/>
    </xf>
    <xf numFmtId="0" fontId="6" fillId="3" borderId="0" xfId="0" applyFont="1" applyFill="1"/>
    <xf numFmtId="0" fontId="15" fillId="3" borderId="0" xfId="0" applyFont="1" applyFill="1" applyAlignment="1">
      <alignment vertical="top"/>
    </xf>
    <xf numFmtId="0" fontId="15" fillId="3" borderId="0" xfId="0" applyFont="1" applyFill="1" applyAlignment="1">
      <alignment wrapText="1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2" fontId="15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/>
    <xf numFmtId="0" fontId="6" fillId="3" borderId="11" xfId="0" applyFont="1" applyFill="1" applyBorder="1" applyAlignment="1">
      <alignment wrapText="1"/>
    </xf>
    <xf numFmtId="2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Alignment="1">
      <alignment horizontal="left" vertical="center"/>
    </xf>
    <xf numFmtId="0" fontId="15" fillId="3" borderId="3" xfId="0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top"/>
    </xf>
    <xf numFmtId="2" fontId="6" fillId="3" borderId="0" xfId="0" applyNumberFormat="1" applyFont="1" applyFill="1"/>
    <xf numFmtId="2" fontId="6" fillId="4" borderId="0" xfId="0" applyNumberFormat="1" applyFont="1" applyFill="1"/>
    <xf numFmtId="0" fontId="6" fillId="3" borderId="3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90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6" fillId="3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wrapText="1"/>
    </xf>
    <xf numFmtId="0" fontId="6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/>
    </xf>
    <xf numFmtId="2" fontId="6" fillId="4" borderId="7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vertical="top" wrapText="1"/>
    </xf>
    <xf numFmtId="0" fontId="6" fillId="3" borderId="11" xfId="3" applyFont="1" applyFill="1" applyBorder="1"/>
    <xf numFmtId="0" fontId="6" fillId="3" borderId="11" xfId="3" applyFont="1" applyFill="1" applyBorder="1" applyAlignment="1">
      <alignment wrapText="1"/>
    </xf>
    <xf numFmtId="0" fontId="6" fillId="3" borderId="11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vertical="center"/>
      <protection locked="0"/>
    </xf>
    <xf numFmtId="0" fontId="15" fillId="4" borderId="11" xfId="0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top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2" fontId="15" fillId="3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2" fillId="3" borderId="11" xfId="0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/>
    </xf>
    <xf numFmtId="2" fontId="2" fillId="3" borderId="11" xfId="3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2" applyFont="1" applyFill="1" applyBorder="1" applyAlignment="1">
      <alignment horizontal="right" vertical="center" wrapText="1"/>
    </xf>
    <xf numFmtId="0" fontId="2" fillId="3" borderId="11" xfId="2" applyFont="1" applyFill="1" applyBorder="1" applyAlignment="1">
      <alignment horizontal="center" vertical="center" wrapText="1"/>
    </xf>
    <xf numFmtId="2" fontId="2" fillId="3" borderId="11" xfId="2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3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wrapText="1"/>
    </xf>
    <xf numFmtId="0" fontId="2" fillId="3" borderId="11" xfId="3" applyFont="1" applyFill="1" applyBorder="1" applyAlignment="1">
      <alignment horizontal="center" vertical="center" wrapText="1"/>
    </xf>
    <xf numFmtId="2" fontId="21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2" fontId="2" fillId="3" borderId="11" xfId="0" applyNumberFormat="1" applyFont="1" applyFill="1" applyBorder="1" applyAlignment="1">
      <alignment horizontal="center"/>
    </xf>
    <xf numFmtId="0" fontId="2" fillId="3" borderId="1" xfId="5" applyFont="1" applyFill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2" fontId="2" fillId="3" borderId="11" xfId="5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2" fillId="3" borderId="11" xfId="5" applyFont="1" applyFill="1" applyBorder="1" applyAlignment="1">
      <alignment horizontal="left" vertical="center" wrapText="1"/>
    </xf>
    <xf numFmtId="0" fontId="2" fillId="3" borderId="11" xfId="5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/>
    </xf>
    <xf numFmtId="2" fontId="2" fillId="4" borderId="0" xfId="0" applyNumberFormat="1" applyFont="1" applyFill="1"/>
    <xf numFmtId="2" fontId="2" fillId="0" borderId="11" xfId="0" applyNumberFormat="1" applyFont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2" fontId="3" fillId="4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5" fillId="3" borderId="0" xfId="0" applyFont="1" applyFill="1" applyAlignment="1">
      <alignment horizontal="center"/>
    </xf>
  </cellXfs>
  <cellStyles count="12">
    <cellStyle name="Comma 2" xfId="6"/>
    <cellStyle name="Excel Built-in Normal" xfId="7"/>
    <cellStyle name="Excel Built-in Normal 1" xfId="8"/>
    <cellStyle name="Normal 2" xfId="3"/>
    <cellStyle name="Normal 2 2" xfId="9"/>
    <cellStyle name="Normal 2 2 2" xfId="10"/>
    <cellStyle name="Normal 3" xfId="5"/>
    <cellStyle name="Normal 4" xfId="4"/>
    <cellStyle name="Normal 5" xfId="11"/>
    <cellStyle name="Style 1" xfId="2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MK26"/>
  <sheetViews>
    <sheetView topLeftCell="A7" zoomScale="110" zoomScaleNormal="110" workbookViewId="0">
      <selection activeCell="C16" sqref="C16"/>
    </sheetView>
  </sheetViews>
  <sheetFormatPr defaultRowHeight="15"/>
  <cols>
    <col min="1" max="1" width="9.140625" style="17"/>
    <col min="2" max="2" width="12.7109375" style="17" customWidth="1"/>
    <col min="3" max="3" width="55.42578125" style="17" customWidth="1"/>
    <col min="4" max="4" width="16.7109375" style="17" customWidth="1"/>
    <col min="5" max="7" width="9.140625" style="17" customWidth="1"/>
    <col min="8" max="8" width="11.7109375" style="17" customWidth="1"/>
    <col min="9" max="1026" width="9.140625" style="17" customWidth="1"/>
    <col min="1027" max="16384" width="9.140625" style="17"/>
  </cols>
  <sheetData>
    <row r="1" spans="1:1025">
      <c r="D1" s="54"/>
      <c r="E1" s="54"/>
      <c r="F1" s="54"/>
    </row>
    <row r="2" spans="1:1025">
      <c r="D2" s="54" t="s">
        <v>0</v>
      </c>
      <c r="E2" s="54"/>
      <c r="F2" s="54"/>
    </row>
    <row r="3" spans="1:1025">
      <c r="D3" s="54"/>
      <c r="E3" s="54"/>
      <c r="F3" s="54"/>
    </row>
    <row r="4" spans="1:1025">
      <c r="D4" s="54" t="s">
        <v>1</v>
      </c>
      <c r="E4" s="54"/>
      <c r="F4" s="54"/>
    </row>
    <row r="5" spans="1:1025">
      <c r="D5" s="54"/>
      <c r="E5" s="54"/>
      <c r="F5" s="54"/>
    </row>
    <row r="6" spans="1:1025">
      <c r="D6" s="54" t="s">
        <v>2</v>
      </c>
      <c r="E6" s="54"/>
      <c r="F6" s="54"/>
    </row>
    <row r="7" spans="1:1025">
      <c r="D7" s="54" t="s">
        <v>3</v>
      </c>
      <c r="E7" s="54"/>
      <c r="F7" s="54"/>
    </row>
    <row r="8" spans="1:1025">
      <c r="B8" s="185" t="s">
        <v>4</v>
      </c>
      <c r="C8" s="185"/>
      <c r="D8" s="185"/>
      <c r="E8" s="185"/>
      <c r="F8" s="185"/>
    </row>
    <row r="9" spans="1:1025" s="58" customFormat="1" ht="32.25" customHeight="1">
      <c r="A9" s="194" t="s">
        <v>224</v>
      </c>
      <c r="B9" s="194"/>
      <c r="C9" s="194"/>
      <c r="D9" s="194"/>
      <c r="E9" s="194"/>
      <c r="F9" s="194"/>
      <c r="G9" s="55"/>
      <c r="H9" s="55"/>
      <c r="I9" s="56"/>
      <c r="J9" s="56"/>
      <c r="K9" s="56"/>
      <c r="L9" s="56"/>
      <c r="M9" s="56"/>
      <c r="N9" s="56"/>
      <c r="O9" s="56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7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7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7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7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7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7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7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7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7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7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7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7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7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7"/>
      <c r="ALK9" s="57"/>
      <c r="ALL9" s="57"/>
      <c r="ALM9" s="57"/>
      <c r="ALN9" s="57"/>
      <c r="ALO9" s="57"/>
      <c r="ALP9" s="57"/>
      <c r="ALQ9" s="57"/>
      <c r="ALR9" s="57"/>
      <c r="ALS9" s="57"/>
      <c r="ALT9" s="57"/>
      <c r="ALU9" s="57"/>
      <c r="ALV9" s="57"/>
      <c r="ALW9" s="57"/>
      <c r="ALX9" s="57"/>
      <c r="ALY9" s="57"/>
      <c r="ALZ9" s="57"/>
      <c r="AMA9" s="57"/>
      <c r="AMB9" s="57"/>
      <c r="AMC9" s="57"/>
      <c r="AMD9" s="57"/>
      <c r="AME9" s="57"/>
      <c r="AMF9" s="57"/>
      <c r="AMG9" s="57"/>
      <c r="AMH9" s="57"/>
      <c r="AMI9" s="57"/>
      <c r="AMJ9" s="57"/>
      <c r="AMK9" s="57"/>
    </row>
    <row r="10" spans="1:1025" s="58" customFormat="1" ht="15" customHeight="1">
      <c r="A10" s="59" t="s">
        <v>260</v>
      </c>
      <c r="B10" s="60"/>
      <c r="C10" s="60"/>
      <c r="D10" s="60"/>
      <c r="E10" s="60"/>
      <c r="F10" s="60"/>
      <c r="G10" s="60"/>
      <c r="H10" s="60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7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7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7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7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7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7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7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7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7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7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7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7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7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7"/>
      <c r="AMK10" s="57"/>
    </row>
    <row r="11" spans="1:1025" s="58" customFormat="1" ht="15" customHeight="1">
      <c r="A11" s="61" t="s">
        <v>225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</row>
    <row r="12" spans="1:1025">
      <c r="B12" s="61"/>
    </row>
    <row r="14" spans="1:1025" ht="33.75" customHeight="1">
      <c r="B14" s="6" t="s">
        <v>5</v>
      </c>
      <c r="C14" s="63" t="s">
        <v>6</v>
      </c>
      <c r="D14" s="186" t="s">
        <v>7</v>
      </c>
      <c r="E14" s="186"/>
      <c r="F14" s="186"/>
    </row>
    <row r="15" spans="1:1025" ht="45">
      <c r="B15" s="63">
        <v>1</v>
      </c>
      <c r="C15" s="64" t="s">
        <v>160</v>
      </c>
      <c r="D15" s="188">
        <f>Kopsavilkums!D20</f>
        <v>0</v>
      </c>
      <c r="E15" s="188"/>
      <c r="F15" s="188"/>
    </row>
    <row r="16" spans="1:1025">
      <c r="B16" s="63"/>
      <c r="C16" s="65" t="s">
        <v>8</v>
      </c>
      <c r="D16" s="189">
        <f>SUM(D15)</f>
        <v>0</v>
      </c>
      <c r="E16" s="189"/>
      <c r="F16" s="189"/>
    </row>
    <row r="18" spans="2:6" ht="12.75" customHeight="1">
      <c r="B18" s="190" t="s">
        <v>9</v>
      </c>
      <c r="C18" s="190"/>
      <c r="D18" s="188">
        <f>D16*0.21</f>
        <v>0</v>
      </c>
      <c r="E18" s="188"/>
      <c r="F18" s="188"/>
    </row>
    <row r="19" spans="2:6">
      <c r="B19" s="191"/>
      <c r="C19" s="191"/>
      <c r="D19" s="189"/>
      <c r="E19" s="189"/>
      <c r="F19" s="189"/>
    </row>
    <row r="20" spans="2:6">
      <c r="B20" s="66"/>
      <c r="C20" s="66"/>
      <c r="D20" s="67"/>
      <c r="E20" s="68"/>
      <c r="F20" s="68"/>
    </row>
    <row r="21" spans="2:6">
      <c r="B21" s="66"/>
      <c r="C21" s="66"/>
      <c r="D21" s="67"/>
      <c r="E21" s="68"/>
      <c r="F21" s="68"/>
    </row>
    <row r="23" spans="2:6">
      <c r="B23" s="2" t="s">
        <v>58</v>
      </c>
      <c r="C23" s="192"/>
      <c r="D23" s="192"/>
    </row>
    <row r="24" spans="2:6" ht="15" customHeight="1">
      <c r="B24" s="4"/>
      <c r="C24" s="193" t="s">
        <v>10</v>
      </c>
      <c r="D24" s="193"/>
    </row>
    <row r="25" spans="2:6">
      <c r="B25" s="3" t="s">
        <v>59</v>
      </c>
      <c r="C25" s="187"/>
      <c r="D25" s="187"/>
    </row>
    <row r="26" spans="2:6" ht="18">
      <c r="B26" s="2" t="s">
        <v>252</v>
      </c>
      <c r="C26" s="3"/>
      <c r="D26" s="13"/>
    </row>
  </sheetData>
  <mergeCells count="12">
    <mergeCell ref="B8:F8"/>
    <mergeCell ref="D14:F14"/>
    <mergeCell ref="C25:D25"/>
    <mergeCell ref="D15:F15"/>
    <mergeCell ref="D16:F16"/>
    <mergeCell ref="B18:C18"/>
    <mergeCell ref="D18:F18"/>
    <mergeCell ref="B19:C19"/>
    <mergeCell ref="D19:F19"/>
    <mergeCell ref="C23:D23"/>
    <mergeCell ref="C24:D24"/>
    <mergeCell ref="A9:F9"/>
  </mergeCells>
  <pageMargins left="0.40972222222222199" right="0.22986111111111099" top="0.75" bottom="0.75" header="0.51180555555555496" footer="0.51180555555555496"/>
  <pageSetup paperSize="9" scale="8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K32"/>
  <sheetViews>
    <sheetView zoomScale="110" zoomScaleNormal="110" workbookViewId="0">
      <selection activeCell="A6" sqref="A6:XFD6"/>
    </sheetView>
  </sheetViews>
  <sheetFormatPr defaultRowHeight="15"/>
  <cols>
    <col min="1" max="1" width="6.28515625" style="57" customWidth="1"/>
    <col min="2" max="2" width="10" style="57" customWidth="1"/>
    <col min="3" max="3" width="36.7109375" style="57" customWidth="1"/>
    <col min="4" max="4" width="11.5703125" style="57" customWidth="1"/>
    <col min="5" max="5" width="12.7109375" style="57" customWidth="1"/>
    <col min="6" max="6" width="14.7109375" style="57" customWidth="1"/>
    <col min="7" max="7" width="14.28515625" style="57" customWidth="1"/>
    <col min="8" max="8" width="13.140625" style="57" customWidth="1"/>
    <col min="9" max="1025" width="9.140625" style="57" customWidth="1"/>
    <col min="1026" max="16384" width="9.140625" style="58"/>
  </cols>
  <sheetData>
    <row r="1" spans="1:16">
      <c r="A1" s="197" t="s">
        <v>11</v>
      </c>
      <c r="B1" s="197"/>
      <c r="C1" s="197"/>
      <c r="D1" s="197"/>
      <c r="E1" s="197"/>
      <c r="F1" s="197"/>
      <c r="G1" s="197"/>
      <c r="H1" s="197"/>
    </row>
    <row r="2" spans="1:16" ht="16.5">
      <c r="A2" s="198" t="s">
        <v>12</v>
      </c>
      <c r="B2" s="198"/>
      <c r="C2" s="198"/>
      <c r="D2" s="198"/>
      <c r="E2" s="198"/>
      <c r="F2" s="198"/>
      <c r="G2" s="198"/>
      <c r="H2" s="198"/>
    </row>
    <row r="3" spans="1:16" ht="32.25" customHeight="1">
      <c r="A3" s="194" t="s">
        <v>224</v>
      </c>
      <c r="B3" s="194"/>
      <c r="C3" s="194"/>
      <c r="D3" s="194"/>
      <c r="E3" s="194"/>
      <c r="F3" s="194"/>
      <c r="G3" s="194"/>
      <c r="H3" s="194"/>
      <c r="I3" s="56"/>
      <c r="J3" s="56"/>
      <c r="K3" s="56"/>
      <c r="L3" s="56"/>
      <c r="M3" s="56"/>
      <c r="N3" s="56"/>
      <c r="O3" s="56"/>
      <c r="P3" s="56"/>
    </row>
    <row r="4" spans="1:16" ht="15" customHeight="1">
      <c r="A4" s="59" t="s">
        <v>260</v>
      </c>
      <c r="B4" s="60"/>
      <c r="C4" s="60"/>
      <c r="D4" s="60"/>
      <c r="E4" s="60"/>
      <c r="F4" s="60"/>
      <c r="G4" s="60"/>
      <c r="H4" s="60"/>
    </row>
    <row r="5" spans="1:16" ht="15" customHeight="1">
      <c r="A5" s="61" t="s">
        <v>225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>
      <c r="A6" s="69"/>
      <c r="B6" s="69"/>
      <c r="C6" s="70" t="s">
        <v>13</v>
      </c>
      <c r="D6" s="71">
        <f>D20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>
      <c r="A7" s="69"/>
      <c r="B7" s="69"/>
      <c r="C7" s="70" t="s">
        <v>14</v>
      </c>
      <c r="D7" s="71">
        <f>H16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6" customHeight="1">
      <c r="A8" s="69"/>
      <c r="B8" s="69"/>
      <c r="C8" s="69"/>
      <c r="D8" s="72"/>
      <c r="E8" s="72"/>
      <c r="F8" s="72"/>
      <c r="G8" s="72"/>
      <c r="H8" s="72"/>
      <c r="I8" s="69"/>
      <c r="J8" s="69"/>
      <c r="K8" s="69"/>
      <c r="L8" s="69"/>
      <c r="M8" s="69"/>
      <c r="N8" s="69"/>
      <c r="O8" s="69"/>
      <c r="P8" s="69"/>
    </row>
    <row r="9" spans="1:16" ht="19.5" customHeight="1">
      <c r="A9" s="195" t="s">
        <v>50</v>
      </c>
      <c r="B9" s="195" t="s">
        <v>60</v>
      </c>
      <c r="C9" s="195" t="s">
        <v>61</v>
      </c>
      <c r="D9" s="195" t="s">
        <v>62</v>
      </c>
      <c r="E9" s="204" t="s">
        <v>15</v>
      </c>
      <c r="F9" s="205"/>
      <c r="G9" s="206"/>
      <c r="H9" s="195" t="s">
        <v>63</v>
      </c>
    </row>
    <row r="10" spans="1:16" ht="31.5" customHeight="1">
      <c r="A10" s="196"/>
      <c r="B10" s="196"/>
      <c r="C10" s="196"/>
      <c r="D10" s="196"/>
      <c r="E10" s="6" t="s">
        <v>64</v>
      </c>
      <c r="F10" s="6" t="s">
        <v>65</v>
      </c>
      <c r="G10" s="6" t="s">
        <v>66</v>
      </c>
      <c r="H10" s="196"/>
    </row>
    <row r="11" spans="1:16">
      <c r="A11" s="73">
        <v>1</v>
      </c>
      <c r="B11" s="73">
        <v>1</v>
      </c>
      <c r="C11" s="74" t="s">
        <v>89</v>
      </c>
      <c r="D11" s="75"/>
      <c r="E11" s="75"/>
      <c r="F11" s="75"/>
      <c r="G11" s="75"/>
      <c r="H11" s="75"/>
    </row>
    <row r="12" spans="1:16">
      <c r="A12" s="73">
        <v>2</v>
      </c>
      <c r="B12" s="73">
        <v>2</v>
      </c>
      <c r="C12" s="74" t="s">
        <v>16</v>
      </c>
      <c r="D12" s="75"/>
      <c r="E12" s="75"/>
      <c r="F12" s="75"/>
      <c r="G12" s="75"/>
      <c r="H12" s="75"/>
    </row>
    <row r="13" spans="1:16">
      <c r="A13" s="73">
        <v>3</v>
      </c>
      <c r="B13" s="73">
        <v>3</v>
      </c>
      <c r="C13" s="74" t="s">
        <v>17</v>
      </c>
      <c r="D13" s="75"/>
      <c r="E13" s="75"/>
      <c r="F13" s="75"/>
      <c r="G13" s="75"/>
      <c r="H13" s="75"/>
    </row>
    <row r="14" spans="1:16">
      <c r="A14" s="73">
        <v>4</v>
      </c>
      <c r="B14" s="73">
        <v>4</v>
      </c>
      <c r="C14" s="74" t="s">
        <v>90</v>
      </c>
      <c r="D14" s="75"/>
      <c r="E14" s="75"/>
      <c r="F14" s="75"/>
      <c r="G14" s="75"/>
      <c r="H14" s="75"/>
    </row>
    <row r="15" spans="1:16">
      <c r="A15" s="73">
        <v>5</v>
      </c>
      <c r="B15" s="73">
        <v>5</v>
      </c>
      <c r="C15" s="74" t="s">
        <v>91</v>
      </c>
      <c r="D15" s="75"/>
      <c r="E15" s="75"/>
      <c r="F15" s="75"/>
      <c r="G15" s="75"/>
      <c r="H15" s="75"/>
    </row>
    <row r="16" spans="1:16">
      <c r="A16" s="10"/>
      <c r="B16" s="11"/>
      <c r="C16" s="51" t="s">
        <v>67</v>
      </c>
      <c r="D16" s="12">
        <f>SUM(D11:D15)</f>
        <v>0</v>
      </c>
      <c r="E16" s="12">
        <f t="shared" ref="E16:H16" si="0">SUM(E11:E15)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</row>
    <row r="17" spans="1:16">
      <c r="A17" s="202" t="s">
        <v>258</v>
      </c>
      <c r="B17" s="202"/>
      <c r="C17" s="202"/>
      <c r="D17" s="182">
        <f>D16*0</f>
        <v>0</v>
      </c>
    </row>
    <row r="18" spans="1:16">
      <c r="A18" s="203" t="s">
        <v>68</v>
      </c>
      <c r="B18" s="203"/>
      <c r="C18" s="203"/>
      <c r="D18" s="182">
        <f>D17*0</f>
        <v>0</v>
      </c>
    </row>
    <row r="19" spans="1:16">
      <c r="A19" s="199" t="s">
        <v>259</v>
      </c>
      <c r="B19" s="200"/>
      <c r="C19" s="201"/>
      <c r="D19" s="182">
        <f>D16*0</f>
        <v>0</v>
      </c>
    </row>
    <row r="20" spans="1:16">
      <c r="A20" s="199" t="s">
        <v>69</v>
      </c>
      <c r="B20" s="200"/>
      <c r="C20" s="201"/>
      <c r="D20" s="12">
        <f>D16+D17+D19</f>
        <v>0</v>
      </c>
    </row>
    <row r="23" spans="1:16" s="17" customFormat="1" ht="15" customHeight="1">
      <c r="A23" s="2" t="s">
        <v>58</v>
      </c>
      <c r="B23" s="3"/>
      <c r="C23" s="50"/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7" customFormat="1" ht="15.75" customHeight="1">
      <c r="A24" s="4"/>
      <c r="B24" s="3"/>
      <c r="C24" s="13" t="s">
        <v>10</v>
      </c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7" customFormat="1" ht="18">
      <c r="A25" s="2" t="str">
        <f>Koptāme!B26</f>
        <v>Tāme sastādīta 2022. gada ___. _________________</v>
      </c>
      <c r="B25" s="3"/>
      <c r="C25" s="13"/>
      <c r="D25" s="4"/>
    </row>
    <row r="26" spans="1:16" s="17" customFormat="1" ht="18">
      <c r="A26" s="4"/>
      <c r="B26" s="3"/>
      <c r="C26" s="1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7" customFormat="1">
      <c r="A27" s="2" t="s">
        <v>84</v>
      </c>
      <c r="B27" s="3"/>
      <c r="C27" s="50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7" customFormat="1" ht="18">
      <c r="A28" s="4"/>
      <c r="B28" s="3"/>
      <c r="C28" s="13" t="s">
        <v>10</v>
      </c>
      <c r="D28" s="4"/>
      <c r="E28" s="16"/>
    </row>
    <row r="29" spans="1:16" s="17" customFormat="1">
      <c r="A29" s="17" t="s">
        <v>59</v>
      </c>
      <c r="B29" s="3"/>
      <c r="C29" s="5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7" customFormat="1"/>
    <row r="31" spans="1:16" s="17" customFormat="1"/>
    <row r="32" spans="1:16" s="17" customFormat="1"/>
  </sheetData>
  <mergeCells count="13">
    <mergeCell ref="H9:H10"/>
    <mergeCell ref="A1:H1"/>
    <mergeCell ref="A2:H2"/>
    <mergeCell ref="A20:C20"/>
    <mergeCell ref="A17:C17"/>
    <mergeCell ref="A18:C18"/>
    <mergeCell ref="A19:C19"/>
    <mergeCell ref="A9:A10"/>
    <mergeCell ref="B9:B10"/>
    <mergeCell ref="C9:C10"/>
    <mergeCell ref="D9:D10"/>
    <mergeCell ref="E9:G9"/>
    <mergeCell ref="A3:H3"/>
  </mergeCells>
  <pageMargins left="0.25" right="0.25" top="0.75" bottom="0.75" header="0.3" footer="0.3"/>
  <pageSetup paperSize="9" firstPageNumber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6"/>
  <sheetViews>
    <sheetView zoomScaleNormal="100" workbookViewId="0">
      <selection activeCell="A7" sqref="A7:XFD7"/>
    </sheetView>
  </sheetViews>
  <sheetFormatPr defaultRowHeight="15"/>
  <cols>
    <col min="1" max="1" width="6.42578125" style="76" customWidth="1"/>
    <col min="2" max="2" width="9" style="76" customWidth="1"/>
    <col min="3" max="3" width="45.7109375" style="76" customWidth="1"/>
    <col min="4" max="12" width="9.140625" style="76"/>
    <col min="13" max="13" width="11.140625" style="76" customWidth="1"/>
    <col min="14" max="14" width="11.28515625" style="76" customWidth="1"/>
    <col min="15" max="15" width="11" style="76" customWidth="1"/>
    <col min="16" max="16" width="12" style="76" customWidth="1"/>
    <col min="17" max="16384" width="9.140625" style="76"/>
  </cols>
  <sheetData>
    <row r="1" spans="1:16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>
      <c r="A2" s="212" t="s">
        <v>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8">
      <c r="A3" s="213" t="s">
        <v>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>
      <c r="A4" s="77" t="s">
        <v>224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>
      <c r="A5" s="59" t="s">
        <v>260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>
      <c r="A6" s="77" t="s">
        <v>225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A7" s="79" t="s">
        <v>251</v>
      </c>
      <c r="B7" s="79"/>
      <c r="C7" s="79"/>
      <c r="D7" s="79"/>
      <c r="E7" s="79"/>
      <c r="F7" s="79"/>
      <c r="G7" s="79"/>
      <c r="H7" s="79"/>
      <c r="I7" s="80"/>
      <c r="J7" s="80"/>
      <c r="K7" s="80"/>
      <c r="L7" s="80"/>
      <c r="M7" s="214" t="s">
        <v>20</v>
      </c>
      <c r="N7" s="214"/>
      <c r="O7" s="81">
        <f>P38</f>
        <v>0</v>
      </c>
      <c r="P7" s="80" t="s">
        <v>21</v>
      </c>
    </row>
    <row r="8" spans="1:16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215" t="s">
        <v>253</v>
      </c>
      <c r="M8" s="215"/>
      <c r="N8" s="215"/>
      <c r="O8" s="215"/>
      <c r="P8" s="215"/>
    </row>
    <row r="9" spans="1:16" ht="54" customHeight="1">
      <c r="A9" s="216" t="s">
        <v>50</v>
      </c>
      <c r="B9" s="216" t="s">
        <v>22</v>
      </c>
      <c r="C9" s="217" t="s">
        <v>51</v>
      </c>
      <c r="D9" s="216" t="s">
        <v>23</v>
      </c>
      <c r="E9" s="216" t="s">
        <v>24</v>
      </c>
      <c r="F9" s="210" t="s">
        <v>52</v>
      </c>
      <c r="G9" s="210" t="s">
        <v>48</v>
      </c>
      <c r="H9" s="218" t="s">
        <v>49</v>
      </c>
      <c r="I9" s="218"/>
      <c r="J9" s="218"/>
      <c r="K9" s="218"/>
      <c r="L9" s="218" t="s">
        <v>25</v>
      </c>
      <c r="M9" s="218"/>
      <c r="N9" s="218"/>
      <c r="O9" s="218"/>
      <c r="P9" s="218"/>
    </row>
    <row r="10" spans="1:16" ht="88.5" customHeight="1">
      <c r="A10" s="216"/>
      <c r="B10" s="216"/>
      <c r="C10" s="217"/>
      <c r="D10" s="216"/>
      <c r="E10" s="216"/>
      <c r="F10" s="210"/>
      <c r="G10" s="210"/>
      <c r="H10" s="85" t="s">
        <v>53</v>
      </c>
      <c r="I10" s="85" t="s">
        <v>54</v>
      </c>
      <c r="J10" s="85" t="s">
        <v>55</v>
      </c>
      <c r="K10" s="85" t="s">
        <v>56</v>
      </c>
      <c r="L10" s="85" t="s">
        <v>26</v>
      </c>
      <c r="M10" s="85" t="s">
        <v>53</v>
      </c>
      <c r="N10" s="85" t="s">
        <v>54</v>
      </c>
      <c r="O10" s="85" t="s">
        <v>55</v>
      </c>
      <c r="P10" s="85" t="s">
        <v>57</v>
      </c>
    </row>
    <row r="11" spans="1:16">
      <c r="A11" s="137"/>
      <c r="B11" s="137"/>
      <c r="C11" s="25" t="s">
        <v>104</v>
      </c>
      <c r="D11" s="137"/>
      <c r="E11" s="172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>
      <c r="A12" s="141">
        <v>1</v>
      </c>
      <c r="B12" s="137"/>
      <c r="C12" s="20" t="s">
        <v>155</v>
      </c>
      <c r="D12" s="138" t="s">
        <v>35</v>
      </c>
      <c r="E12" s="39">
        <v>415</v>
      </c>
      <c r="F12" s="46"/>
      <c r="G12" s="15"/>
      <c r="H12" s="15"/>
      <c r="I12" s="141"/>
      <c r="J12" s="15"/>
      <c r="K12" s="15"/>
      <c r="L12" s="15"/>
      <c r="M12" s="15"/>
      <c r="N12" s="15"/>
      <c r="O12" s="15"/>
      <c r="P12" s="15"/>
    </row>
    <row r="13" spans="1:16">
      <c r="A13" s="141">
        <v>2</v>
      </c>
      <c r="B13" s="137"/>
      <c r="C13" s="163" t="s">
        <v>156</v>
      </c>
      <c r="D13" s="138" t="s">
        <v>35</v>
      </c>
      <c r="E13" s="39">
        <v>17</v>
      </c>
      <c r="F13" s="46"/>
      <c r="G13" s="15"/>
      <c r="H13" s="15"/>
      <c r="I13" s="141"/>
      <c r="J13" s="15"/>
      <c r="K13" s="15"/>
      <c r="L13" s="15"/>
      <c r="M13" s="15"/>
      <c r="N13" s="15"/>
      <c r="O13" s="15"/>
      <c r="P13" s="15"/>
    </row>
    <row r="14" spans="1:16">
      <c r="A14" s="141">
        <v>3</v>
      </c>
      <c r="B14" s="137"/>
      <c r="C14" s="20" t="s">
        <v>208</v>
      </c>
      <c r="D14" s="138" t="s">
        <v>27</v>
      </c>
      <c r="E14" s="39">
        <v>115</v>
      </c>
      <c r="F14" s="46"/>
      <c r="G14" s="15"/>
      <c r="H14" s="15"/>
      <c r="I14" s="141"/>
      <c r="J14" s="15"/>
      <c r="K14" s="15"/>
      <c r="L14" s="15"/>
      <c r="M14" s="15"/>
      <c r="N14" s="15"/>
      <c r="O14" s="15"/>
      <c r="P14" s="15"/>
    </row>
    <row r="15" spans="1:16">
      <c r="A15" s="141">
        <v>4</v>
      </c>
      <c r="B15" s="137"/>
      <c r="C15" s="18" t="s">
        <v>120</v>
      </c>
      <c r="D15" s="138" t="s">
        <v>70</v>
      </c>
      <c r="E15" s="39">
        <v>1</v>
      </c>
      <c r="F15" s="46"/>
      <c r="G15" s="15"/>
      <c r="H15" s="15"/>
      <c r="I15" s="141"/>
      <c r="J15" s="15"/>
      <c r="K15" s="15"/>
      <c r="L15" s="15"/>
      <c r="M15" s="15"/>
      <c r="N15" s="15"/>
      <c r="O15" s="15"/>
      <c r="P15" s="15"/>
    </row>
    <row r="16" spans="1:16">
      <c r="A16" s="141">
        <v>5</v>
      </c>
      <c r="B16" s="137"/>
      <c r="C16" s="18" t="s">
        <v>198</v>
      </c>
      <c r="D16" s="138" t="s">
        <v>70</v>
      </c>
      <c r="E16" s="39">
        <v>78</v>
      </c>
      <c r="F16" s="46"/>
      <c r="G16" s="15"/>
      <c r="H16" s="15"/>
      <c r="I16" s="141"/>
      <c r="J16" s="15"/>
      <c r="K16" s="15"/>
      <c r="L16" s="15"/>
      <c r="M16" s="15"/>
      <c r="N16" s="15"/>
      <c r="O16" s="15"/>
      <c r="P16" s="15"/>
    </row>
    <row r="17" spans="1:16" ht="30">
      <c r="A17" s="141">
        <v>6</v>
      </c>
      <c r="B17" s="22"/>
      <c r="C17" s="21" t="s">
        <v>199</v>
      </c>
      <c r="D17" s="141" t="s">
        <v>27</v>
      </c>
      <c r="E17" s="36">
        <v>1250</v>
      </c>
      <c r="F17" s="46"/>
      <c r="G17" s="15"/>
      <c r="H17" s="15"/>
      <c r="I17" s="141"/>
      <c r="J17" s="15"/>
      <c r="K17" s="15"/>
      <c r="L17" s="15"/>
      <c r="M17" s="15"/>
      <c r="N17" s="15"/>
      <c r="O17" s="15"/>
      <c r="P17" s="15"/>
    </row>
    <row r="18" spans="1:16" ht="45">
      <c r="A18" s="141">
        <v>7</v>
      </c>
      <c r="B18" s="22"/>
      <c r="C18" s="21" t="s">
        <v>105</v>
      </c>
      <c r="D18" s="141" t="s">
        <v>27</v>
      </c>
      <c r="E18" s="36">
        <v>165</v>
      </c>
      <c r="F18" s="46"/>
      <c r="G18" s="15"/>
      <c r="H18" s="15"/>
      <c r="I18" s="141"/>
      <c r="J18" s="15"/>
      <c r="K18" s="15"/>
      <c r="L18" s="15"/>
      <c r="M18" s="15"/>
      <c r="N18" s="15"/>
      <c r="O18" s="15"/>
      <c r="P18" s="15"/>
    </row>
    <row r="19" spans="1:16">
      <c r="A19" s="141">
        <v>8</v>
      </c>
      <c r="B19" s="137"/>
      <c r="C19" s="18" t="s">
        <v>122</v>
      </c>
      <c r="D19" s="141" t="s">
        <v>27</v>
      </c>
      <c r="E19" s="36">
        <v>55</v>
      </c>
      <c r="F19" s="46"/>
      <c r="G19" s="15"/>
      <c r="H19" s="15"/>
      <c r="I19" s="141"/>
      <c r="J19" s="15"/>
      <c r="K19" s="15"/>
      <c r="L19" s="15"/>
      <c r="M19" s="15"/>
      <c r="N19" s="15"/>
      <c r="O19" s="15"/>
      <c r="P19" s="15"/>
    </row>
    <row r="20" spans="1:16" ht="30">
      <c r="A20" s="141">
        <v>9</v>
      </c>
      <c r="B20" s="137"/>
      <c r="C20" s="18" t="s">
        <v>200</v>
      </c>
      <c r="D20" s="141" t="s">
        <v>27</v>
      </c>
      <c r="E20" s="36">
        <v>11</v>
      </c>
      <c r="F20" s="46"/>
      <c r="G20" s="15"/>
      <c r="H20" s="15"/>
      <c r="I20" s="141"/>
      <c r="J20" s="15"/>
      <c r="K20" s="15"/>
      <c r="L20" s="15"/>
      <c r="M20" s="15"/>
      <c r="N20" s="15"/>
      <c r="O20" s="15"/>
      <c r="P20" s="15"/>
    </row>
    <row r="21" spans="1:16">
      <c r="A21" s="141">
        <v>10</v>
      </c>
      <c r="B21" s="137"/>
      <c r="C21" s="18" t="s">
        <v>121</v>
      </c>
      <c r="D21" s="141" t="s">
        <v>27</v>
      </c>
      <c r="E21" s="36">
        <v>6</v>
      </c>
      <c r="F21" s="46"/>
      <c r="G21" s="15"/>
      <c r="H21" s="15"/>
      <c r="I21" s="141"/>
      <c r="J21" s="15"/>
      <c r="K21" s="15"/>
      <c r="L21" s="15"/>
      <c r="M21" s="15"/>
      <c r="N21" s="15"/>
      <c r="O21" s="15"/>
      <c r="P21" s="15"/>
    </row>
    <row r="22" spans="1:16">
      <c r="A22" s="141">
        <v>11</v>
      </c>
      <c r="B22" s="82"/>
      <c r="C22" s="18" t="s">
        <v>216</v>
      </c>
      <c r="D22" s="141" t="s">
        <v>27</v>
      </c>
      <c r="E22" s="36">
        <v>6</v>
      </c>
      <c r="F22" s="46"/>
      <c r="G22" s="15"/>
      <c r="H22" s="15"/>
      <c r="I22" s="141"/>
      <c r="J22" s="15"/>
      <c r="K22" s="15"/>
      <c r="L22" s="15"/>
      <c r="M22" s="15"/>
      <c r="N22" s="15"/>
      <c r="O22" s="15"/>
      <c r="P22" s="15"/>
    </row>
    <row r="23" spans="1:16" ht="30">
      <c r="A23" s="141">
        <v>12</v>
      </c>
      <c r="B23" s="137"/>
      <c r="C23" s="18" t="s">
        <v>206</v>
      </c>
      <c r="D23" s="141" t="s">
        <v>70</v>
      </c>
      <c r="E23" s="36">
        <v>2</v>
      </c>
      <c r="F23" s="46"/>
      <c r="G23" s="15"/>
      <c r="H23" s="15"/>
      <c r="I23" s="141"/>
      <c r="J23" s="15"/>
      <c r="K23" s="15"/>
      <c r="L23" s="15"/>
      <c r="M23" s="15"/>
      <c r="N23" s="15"/>
      <c r="O23" s="15"/>
      <c r="P23" s="15"/>
    </row>
    <row r="24" spans="1:16">
      <c r="A24" s="141">
        <v>13</v>
      </c>
      <c r="B24" s="158"/>
      <c r="C24" s="151" t="s">
        <v>209</v>
      </c>
      <c r="D24" s="84" t="s">
        <v>35</v>
      </c>
      <c r="E24" s="36">
        <v>1560</v>
      </c>
      <c r="F24" s="46"/>
      <c r="G24" s="15"/>
      <c r="H24" s="15"/>
      <c r="I24" s="141"/>
      <c r="J24" s="15"/>
      <c r="K24" s="15"/>
      <c r="L24" s="15"/>
      <c r="M24" s="15"/>
      <c r="N24" s="15"/>
      <c r="O24" s="15"/>
      <c r="P24" s="15"/>
    </row>
    <row r="25" spans="1:16">
      <c r="A25" s="141">
        <v>14</v>
      </c>
      <c r="B25" s="22"/>
      <c r="C25" s="20" t="s">
        <v>125</v>
      </c>
      <c r="D25" s="141" t="s">
        <v>70</v>
      </c>
      <c r="E25" s="36">
        <v>8</v>
      </c>
      <c r="F25" s="46"/>
      <c r="G25" s="15"/>
      <c r="H25" s="15"/>
      <c r="I25" s="141"/>
      <c r="J25" s="15"/>
      <c r="K25" s="15"/>
      <c r="L25" s="15"/>
      <c r="M25" s="15"/>
      <c r="N25" s="15"/>
      <c r="O25" s="15"/>
      <c r="P25" s="15"/>
    </row>
    <row r="26" spans="1:16">
      <c r="A26" s="141">
        <v>15</v>
      </c>
      <c r="B26" s="138"/>
      <c r="C26" s="18" t="s">
        <v>82</v>
      </c>
      <c r="D26" s="138" t="s">
        <v>70</v>
      </c>
      <c r="E26" s="36">
        <v>22</v>
      </c>
      <c r="F26" s="46"/>
      <c r="G26" s="15"/>
      <c r="H26" s="15"/>
      <c r="I26" s="141"/>
      <c r="J26" s="15"/>
      <c r="K26" s="15"/>
      <c r="L26" s="15"/>
      <c r="M26" s="15"/>
      <c r="N26" s="15"/>
      <c r="O26" s="15"/>
      <c r="P26" s="15"/>
    </row>
    <row r="27" spans="1:16">
      <c r="A27" s="141">
        <v>16</v>
      </c>
      <c r="B27" s="138"/>
      <c r="C27" s="160" t="s">
        <v>154</v>
      </c>
      <c r="D27" s="161" t="s">
        <v>72</v>
      </c>
      <c r="E27" s="162">
        <v>15</v>
      </c>
      <c r="F27" s="46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30">
      <c r="A28" s="141">
        <v>17</v>
      </c>
      <c r="B28" s="22"/>
      <c r="C28" s="18" t="s">
        <v>126</v>
      </c>
      <c r="D28" s="141" t="s">
        <v>28</v>
      </c>
      <c r="E28" s="36">
        <v>750</v>
      </c>
      <c r="F28" s="46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>
      <c r="A29" s="141"/>
      <c r="B29" s="22"/>
      <c r="C29" s="38" t="s">
        <v>92</v>
      </c>
      <c r="D29" s="141"/>
      <c r="E29" s="36"/>
      <c r="F29" s="46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75">
      <c r="A30" s="141">
        <v>1</v>
      </c>
      <c r="B30" s="22"/>
      <c r="C30" s="20" t="s">
        <v>106</v>
      </c>
      <c r="D30" s="138" t="s">
        <v>72</v>
      </c>
      <c r="E30" s="39">
        <v>1</v>
      </c>
      <c r="F30" s="46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>
      <c r="A31" s="141"/>
      <c r="B31" s="22"/>
      <c r="C31" s="25" t="s">
        <v>93</v>
      </c>
      <c r="D31" s="141"/>
      <c r="E31" s="166"/>
      <c r="F31" s="46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>
      <c r="A32" s="141">
        <v>1</v>
      </c>
      <c r="B32" s="22"/>
      <c r="C32" s="20" t="s">
        <v>94</v>
      </c>
      <c r="D32" s="138" t="s">
        <v>72</v>
      </c>
      <c r="E32" s="36">
        <v>1</v>
      </c>
      <c r="F32" s="46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45">
      <c r="A33" s="141" t="s">
        <v>99</v>
      </c>
      <c r="B33" s="22"/>
      <c r="C33" s="20" t="s">
        <v>157</v>
      </c>
      <c r="D33" s="138"/>
      <c r="E33" s="166"/>
      <c r="F33" s="46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45">
      <c r="A34" s="141">
        <v>2</v>
      </c>
      <c r="B34" s="22"/>
      <c r="C34" s="20" t="s">
        <v>95</v>
      </c>
      <c r="D34" s="138" t="s">
        <v>72</v>
      </c>
      <c r="E34" s="36">
        <v>6</v>
      </c>
      <c r="F34" s="48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60">
      <c r="A35" s="141">
        <v>3</v>
      </c>
      <c r="B35" s="22"/>
      <c r="C35" s="20" t="s">
        <v>96</v>
      </c>
      <c r="D35" s="138" t="s">
        <v>72</v>
      </c>
      <c r="E35" s="36">
        <v>3</v>
      </c>
      <c r="F35" s="48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30">
      <c r="A36" s="141">
        <v>4</v>
      </c>
      <c r="B36" s="22"/>
      <c r="C36" s="20" t="s">
        <v>97</v>
      </c>
      <c r="D36" s="138" t="s">
        <v>72</v>
      </c>
      <c r="E36" s="36">
        <v>6</v>
      </c>
      <c r="F36" s="48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30">
      <c r="A37" s="141">
        <v>5</v>
      </c>
      <c r="B37" s="22"/>
      <c r="C37" s="20" t="s">
        <v>98</v>
      </c>
      <c r="D37" s="138" t="s">
        <v>72</v>
      </c>
      <c r="E37" s="36">
        <v>8</v>
      </c>
      <c r="F37" s="46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>
      <c r="A38" s="141"/>
      <c r="B38" s="207" t="s">
        <v>254</v>
      </c>
      <c r="C38" s="208"/>
      <c r="D38" s="208"/>
      <c r="E38" s="208"/>
      <c r="F38" s="208"/>
      <c r="G38" s="208"/>
      <c r="H38" s="208"/>
      <c r="I38" s="208"/>
      <c r="J38" s="208"/>
      <c r="K38" s="209"/>
      <c r="L38" s="1">
        <f>SUM(L11:L37)</f>
        <v>0</v>
      </c>
      <c r="M38" s="1">
        <f>SUM(M11:M37)</f>
        <v>0</v>
      </c>
      <c r="N38" s="1">
        <f>SUM(N11:N37)</f>
        <v>0</v>
      </c>
      <c r="O38" s="1">
        <f>SUM(O11:O37)</f>
        <v>0</v>
      </c>
      <c r="P38" s="1">
        <f>SUM(P11:P37)</f>
        <v>0</v>
      </c>
    </row>
    <row r="39" spans="1:16">
      <c r="A39" s="27"/>
      <c r="B39" s="27"/>
      <c r="C39" s="27"/>
      <c r="D39" s="27"/>
      <c r="E39" s="18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>
      <c r="A40" s="2" t="s">
        <v>58</v>
      </c>
      <c r="B40" s="3"/>
      <c r="C40" s="52"/>
      <c r="D40" s="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8">
      <c r="A41" s="4"/>
      <c r="B41" s="3"/>
      <c r="C41" s="13" t="s">
        <v>10</v>
      </c>
      <c r="D41" s="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>
      <c r="A42" s="2" t="str">
        <f>Koptāme!B26</f>
        <v>Tāme sastādīta 2022. gada ___. _________________</v>
      </c>
      <c r="B42" s="3"/>
      <c r="C42" s="1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">
      <c r="A43" s="4"/>
      <c r="B43" s="3"/>
      <c r="C43" s="13"/>
      <c r="D43" s="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>
      <c r="A44" s="2" t="s">
        <v>84</v>
      </c>
      <c r="B44" s="3"/>
      <c r="C44" s="52"/>
      <c r="D44" s="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8">
      <c r="A45" s="4"/>
      <c r="B45" s="3"/>
      <c r="C45" s="13" t="s">
        <v>10</v>
      </c>
      <c r="D45" s="4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3" t="s">
        <v>59</v>
      </c>
      <c r="B46" s="3"/>
      <c r="C46" s="5"/>
      <c r="D46" s="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</sheetData>
  <mergeCells count="15">
    <mergeCell ref="B38:K38"/>
    <mergeCell ref="G9:G10"/>
    <mergeCell ref="A1:P1"/>
    <mergeCell ref="A2:P2"/>
    <mergeCell ref="A3:P3"/>
    <mergeCell ref="M7:N7"/>
    <mergeCell ref="L8:P8"/>
    <mergeCell ref="A9:A10"/>
    <mergeCell ref="B9:B10"/>
    <mergeCell ref="C9:C10"/>
    <mergeCell ref="D9:D10"/>
    <mergeCell ref="E9:E10"/>
    <mergeCell ref="L9:P9"/>
    <mergeCell ref="H9:K9"/>
    <mergeCell ref="F9:F1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6"/>
  <sheetViews>
    <sheetView zoomScale="110" zoomScaleNormal="110" workbookViewId="0">
      <selection activeCell="A7" sqref="A7:XFD7"/>
    </sheetView>
  </sheetViews>
  <sheetFormatPr defaultRowHeight="15"/>
  <cols>
    <col min="1" max="1" width="6.5703125" style="86" customWidth="1"/>
    <col min="2" max="2" width="6.42578125" style="86" customWidth="1"/>
    <col min="3" max="3" width="42.85546875" style="86" customWidth="1"/>
    <col min="4" max="4" width="8.7109375" style="86" customWidth="1"/>
    <col min="5" max="5" width="9.140625" style="86" customWidth="1"/>
    <col min="6" max="6" width="8.140625" style="86" customWidth="1"/>
    <col min="7" max="7" width="8" style="86" customWidth="1"/>
    <col min="8" max="8" width="10.42578125" style="86" customWidth="1"/>
    <col min="9" max="12" width="9.140625" style="86" customWidth="1"/>
    <col min="13" max="13" width="11" style="86" customWidth="1"/>
    <col min="14" max="14" width="11.28515625" style="86" customWidth="1"/>
    <col min="15" max="15" width="11" style="86" customWidth="1"/>
    <col min="16" max="16" width="10.5703125" style="86" customWidth="1"/>
    <col min="17" max="1023" width="9.140625" style="86" customWidth="1"/>
    <col min="1024" max="16384" width="9.140625" style="86"/>
  </cols>
  <sheetData>
    <row r="1" spans="1:16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>
      <c r="A2" s="220" t="s">
        <v>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8">
      <c r="A3" s="221" t="s">
        <v>19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>
      <c r="A4" s="87" t="s">
        <v>227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>
      <c r="A5" s="59" t="s">
        <v>260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 customHeight="1">
      <c r="A6" s="87" t="s">
        <v>228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5" customHeight="1">
      <c r="A7" s="89" t="s">
        <v>226</v>
      </c>
      <c r="B7" s="89"/>
      <c r="C7" s="89"/>
      <c r="D7" s="89"/>
      <c r="E7" s="89"/>
      <c r="F7" s="89"/>
      <c r="G7" s="89"/>
      <c r="H7" s="89"/>
      <c r="I7" s="90"/>
      <c r="J7" s="90"/>
      <c r="K7" s="90"/>
      <c r="L7" s="90"/>
      <c r="M7" s="223" t="s">
        <v>20</v>
      </c>
      <c r="N7" s="223"/>
      <c r="O7" s="91">
        <f>P19</f>
        <v>0</v>
      </c>
      <c r="P7" s="90" t="s">
        <v>21</v>
      </c>
    </row>
    <row r="8" spans="1:16" ht="12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224" t="str">
        <f>'LT1'!L8:P8</f>
        <v>Tāme sastādīta: 2022.gada _______________________</v>
      </c>
      <c r="M8" s="224"/>
      <c r="N8" s="224"/>
      <c r="O8" s="224"/>
      <c r="P8" s="224"/>
    </row>
    <row r="9" spans="1:16" ht="12.75" customHeight="1">
      <c r="A9" s="225" t="s">
        <v>50</v>
      </c>
      <c r="B9" s="225" t="s">
        <v>22</v>
      </c>
      <c r="C9" s="226" t="s">
        <v>51</v>
      </c>
      <c r="D9" s="225" t="s">
        <v>23</v>
      </c>
      <c r="E9" s="225" t="s">
        <v>24</v>
      </c>
      <c r="F9" s="227" t="s">
        <v>52</v>
      </c>
      <c r="G9" s="227" t="s">
        <v>229</v>
      </c>
      <c r="H9" s="222" t="s">
        <v>49</v>
      </c>
      <c r="I9" s="222"/>
      <c r="J9" s="222"/>
      <c r="K9" s="222"/>
      <c r="L9" s="222" t="s">
        <v>25</v>
      </c>
      <c r="M9" s="222"/>
      <c r="N9" s="222"/>
      <c r="O9" s="222"/>
      <c r="P9" s="222"/>
    </row>
    <row r="10" spans="1:16" ht="105.75" customHeight="1">
      <c r="A10" s="225"/>
      <c r="B10" s="225"/>
      <c r="C10" s="226"/>
      <c r="D10" s="225"/>
      <c r="E10" s="225"/>
      <c r="F10" s="227"/>
      <c r="G10" s="227"/>
      <c r="H10" s="93" t="s">
        <v>53</v>
      </c>
      <c r="I10" s="93" t="s">
        <v>54</v>
      </c>
      <c r="J10" s="93" t="s">
        <v>55</v>
      </c>
      <c r="K10" s="93" t="s">
        <v>56</v>
      </c>
      <c r="L10" s="93" t="s">
        <v>26</v>
      </c>
      <c r="M10" s="93" t="s">
        <v>53</v>
      </c>
      <c r="N10" s="93" t="s">
        <v>54</v>
      </c>
      <c r="O10" s="93" t="s">
        <v>55</v>
      </c>
      <c r="P10" s="93" t="s">
        <v>57</v>
      </c>
    </row>
    <row r="11" spans="1:16" ht="30">
      <c r="A11" s="94">
        <v>1</v>
      </c>
      <c r="B11" s="95"/>
      <c r="C11" s="96" t="s">
        <v>30</v>
      </c>
      <c r="D11" s="94" t="s">
        <v>28</v>
      </c>
      <c r="E11" s="97">
        <v>2575</v>
      </c>
      <c r="F11" s="94"/>
      <c r="G11" s="97"/>
      <c r="H11" s="97"/>
      <c r="I11" s="94"/>
      <c r="J11" s="97"/>
      <c r="K11" s="97"/>
      <c r="L11" s="97"/>
      <c r="M11" s="97"/>
      <c r="N11" s="97"/>
      <c r="O11" s="97"/>
      <c r="P11" s="97"/>
    </row>
    <row r="12" spans="1:16" ht="30">
      <c r="A12" s="94">
        <v>2</v>
      </c>
      <c r="B12" s="95"/>
      <c r="C12" s="96" t="s">
        <v>31</v>
      </c>
      <c r="D12" s="94" t="s">
        <v>28</v>
      </c>
      <c r="E12" s="97">
        <v>840</v>
      </c>
      <c r="F12" s="97"/>
      <c r="G12" s="97"/>
      <c r="H12" s="97"/>
      <c r="I12" s="94"/>
      <c r="J12" s="97"/>
      <c r="K12" s="97"/>
      <c r="L12" s="97"/>
      <c r="M12" s="97"/>
      <c r="N12" s="97"/>
      <c r="O12" s="97"/>
      <c r="P12" s="97"/>
    </row>
    <row r="13" spans="1:16" ht="30">
      <c r="A13" s="94">
        <v>3</v>
      </c>
      <c r="B13" s="95"/>
      <c r="C13" s="96" t="s">
        <v>32</v>
      </c>
      <c r="D13" s="94" t="s">
        <v>28</v>
      </c>
      <c r="E13" s="97">
        <v>225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45">
      <c r="A14" s="167">
        <v>4</v>
      </c>
      <c r="B14" s="95"/>
      <c r="C14" s="96" t="s">
        <v>33</v>
      </c>
      <c r="D14" s="94" t="s">
        <v>28</v>
      </c>
      <c r="E14" s="97">
        <v>668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ht="30">
      <c r="A15" s="167">
        <v>5</v>
      </c>
      <c r="B15" s="95"/>
      <c r="C15" s="96" t="s">
        <v>79</v>
      </c>
      <c r="D15" s="94" t="s">
        <v>28</v>
      </c>
      <c r="E15" s="97">
        <v>2586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>
      <c r="A16" s="167">
        <v>6</v>
      </c>
      <c r="B16" s="95"/>
      <c r="C16" s="96" t="s">
        <v>80</v>
      </c>
      <c r="D16" s="94" t="s">
        <v>73</v>
      </c>
      <c r="E16" s="97">
        <v>14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ht="30">
      <c r="A17" s="167">
        <v>7</v>
      </c>
      <c r="B17" s="95"/>
      <c r="C17" s="98" t="s">
        <v>213</v>
      </c>
      <c r="D17" s="99" t="s">
        <v>212</v>
      </c>
      <c r="E17" s="49">
        <v>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>
      <c r="A18" s="167">
        <v>8</v>
      </c>
      <c r="B18" s="95"/>
      <c r="C18" s="96" t="s">
        <v>34</v>
      </c>
      <c r="D18" s="94" t="s">
        <v>35</v>
      </c>
      <c r="E18" s="97">
        <v>106</v>
      </c>
      <c r="F18" s="97"/>
      <c r="G18" s="97"/>
      <c r="H18" s="97"/>
      <c r="I18" s="97"/>
      <c r="J18" s="94"/>
      <c r="K18" s="97"/>
      <c r="L18" s="97"/>
      <c r="M18" s="97"/>
      <c r="N18" s="97"/>
      <c r="O18" s="97"/>
      <c r="P18" s="97"/>
    </row>
    <row r="19" spans="1:16">
      <c r="A19" s="100"/>
      <c r="B19" s="207" t="s">
        <v>254</v>
      </c>
      <c r="C19" s="208"/>
      <c r="D19" s="208"/>
      <c r="E19" s="208"/>
      <c r="F19" s="208"/>
      <c r="G19" s="208"/>
      <c r="H19" s="208"/>
      <c r="I19" s="208"/>
      <c r="J19" s="208"/>
      <c r="K19" s="209"/>
      <c r="L19" s="101">
        <f>SUM(L11:L18)</f>
        <v>0</v>
      </c>
      <c r="M19" s="101">
        <f t="shared" ref="M19:P19" si="0">SUM(M11:M18)</f>
        <v>0</v>
      </c>
      <c r="N19" s="101">
        <f t="shared" si="0"/>
        <v>0</v>
      </c>
      <c r="O19" s="101">
        <f t="shared" si="0"/>
        <v>0</v>
      </c>
      <c r="P19" s="101">
        <f t="shared" si="0"/>
        <v>0</v>
      </c>
    </row>
    <row r="20" spans="1:16">
      <c r="A20" s="102"/>
      <c r="B20" s="102"/>
      <c r="C20" s="102"/>
      <c r="D20" s="102"/>
      <c r="E20" s="10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5" customHeight="1">
      <c r="A21" s="103" t="s">
        <v>58</v>
      </c>
      <c r="C21" s="104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15.75" customHeight="1">
      <c r="A22" s="105"/>
      <c r="C22" s="106" t="s">
        <v>10</v>
      </c>
      <c r="D22" s="10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8">
      <c r="A23" s="103" t="str">
        <f>Koptāme!B26</f>
        <v>Tāme sastādīta 2022. gada ___. _________________</v>
      </c>
      <c r="C23" s="106"/>
      <c r="D23" s="105"/>
      <c r="E23" s="107"/>
    </row>
    <row r="24" spans="1:16">
      <c r="A24" s="103" t="s">
        <v>84</v>
      </c>
      <c r="C24" s="104"/>
      <c r="D24" s="105"/>
      <c r="E24" s="10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8">
      <c r="A25" s="105"/>
      <c r="C25" s="106" t="s">
        <v>10</v>
      </c>
      <c r="D25" s="105"/>
      <c r="E25" s="102"/>
    </row>
    <row r="26" spans="1:16">
      <c r="A26" s="86" t="s">
        <v>59</v>
      </c>
      <c r="C26" s="109"/>
      <c r="D26" s="105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</sheetData>
  <mergeCells count="15">
    <mergeCell ref="A1:P1"/>
    <mergeCell ref="A2:P2"/>
    <mergeCell ref="A3:P3"/>
    <mergeCell ref="L9:P9"/>
    <mergeCell ref="B19:K19"/>
    <mergeCell ref="M7:N7"/>
    <mergeCell ref="L8:P8"/>
    <mergeCell ref="A9:A10"/>
    <mergeCell ref="B9:B10"/>
    <mergeCell ref="C9:C10"/>
    <mergeCell ref="D9:D10"/>
    <mergeCell ref="E9:E10"/>
    <mergeCell ref="F9:F10"/>
    <mergeCell ref="G9:G10"/>
    <mergeCell ref="H9:K9"/>
  </mergeCells>
  <pageMargins left="0.25" right="0.25" top="0.75" bottom="0.75" header="0.3" footer="0.3"/>
  <pageSetup paperSize="9" scale="78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D107"/>
  <sheetViews>
    <sheetView topLeftCell="A23" zoomScale="110" zoomScaleNormal="110" workbookViewId="0">
      <selection activeCell="I74" sqref="I11:I74"/>
    </sheetView>
  </sheetViews>
  <sheetFormatPr defaultRowHeight="15"/>
  <cols>
    <col min="1" max="1" width="6.42578125" style="102" customWidth="1"/>
    <col min="2" max="2" width="4.85546875" style="102" customWidth="1"/>
    <col min="3" max="3" width="53.28515625" style="102" customWidth="1"/>
    <col min="4" max="4" width="5.85546875" style="102" customWidth="1"/>
    <col min="5" max="5" width="8.5703125" style="102" customWidth="1"/>
    <col min="6" max="6" width="7" style="102" customWidth="1"/>
    <col min="7" max="7" width="7.5703125" style="102" customWidth="1"/>
    <col min="8" max="8" width="7.7109375" style="102" customWidth="1"/>
    <col min="9" max="9" width="9.28515625" style="102" customWidth="1"/>
    <col min="10" max="10" width="9" style="102" customWidth="1"/>
    <col min="11" max="11" width="8.85546875" style="102" customWidth="1"/>
    <col min="12" max="12" width="9.42578125" style="102" customWidth="1"/>
    <col min="13" max="13" width="9.85546875" style="102" customWidth="1"/>
    <col min="14" max="15" width="10.5703125" style="102" customWidth="1"/>
    <col min="16" max="16" width="10.7109375" style="102" customWidth="1"/>
    <col min="17" max="1018" width="9.140625" style="102" customWidth="1"/>
    <col min="1019" max="16384" width="9.140625" style="86"/>
  </cols>
  <sheetData>
    <row r="1" spans="1:1018">
      <c r="A1" s="228" t="s">
        <v>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018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018" ht="18">
      <c r="A3" s="230" t="s">
        <v>19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018">
      <c r="A4" s="87" t="s">
        <v>227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</row>
    <row r="5" spans="1:1018">
      <c r="A5" s="59" t="s">
        <v>260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</row>
    <row r="6" spans="1:1018" ht="12.75" customHeight="1">
      <c r="A6" s="87" t="s">
        <v>228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018" ht="15" customHeight="1">
      <c r="A7" s="89" t="s">
        <v>250</v>
      </c>
      <c r="B7" s="89"/>
      <c r="C7" s="89"/>
      <c r="D7" s="89"/>
      <c r="E7" s="89"/>
      <c r="F7" s="89"/>
      <c r="G7" s="89"/>
      <c r="H7" s="89"/>
      <c r="I7" s="90"/>
      <c r="J7" s="90"/>
      <c r="K7" s="90"/>
      <c r="L7" s="90"/>
      <c r="M7" s="223" t="s">
        <v>20</v>
      </c>
      <c r="N7" s="223"/>
      <c r="O7" s="91">
        <f>P98</f>
        <v>0</v>
      </c>
      <c r="P7" s="90" t="s">
        <v>21</v>
      </c>
    </row>
    <row r="8" spans="1:1018" ht="12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224" t="str">
        <f>'LT2'!L8:P8</f>
        <v>Tāme sastādīta: 2022.gada _______________________</v>
      </c>
      <c r="M8" s="224"/>
      <c r="N8" s="224"/>
      <c r="O8" s="224"/>
      <c r="P8" s="224"/>
    </row>
    <row r="9" spans="1:1018" ht="12.75" customHeight="1">
      <c r="A9" s="225" t="s">
        <v>50</v>
      </c>
      <c r="B9" s="225" t="s">
        <v>22</v>
      </c>
      <c r="C9" s="226" t="s">
        <v>51</v>
      </c>
      <c r="D9" s="225" t="s">
        <v>23</v>
      </c>
      <c r="E9" s="225" t="s">
        <v>24</v>
      </c>
      <c r="F9" s="227" t="s">
        <v>52</v>
      </c>
      <c r="G9" s="227" t="s">
        <v>229</v>
      </c>
      <c r="H9" s="222" t="s">
        <v>49</v>
      </c>
      <c r="I9" s="222"/>
      <c r="J9" s="222"/>
      <c r="K9" s="222"/>
      <c r="L9" s="222" t="s">
        <v>25</v>
      </c>
      <c r="M9" s="222"/>
      <c r="N9" s="222"/>
      <c r="O9" s="222"/>
      <c r="P9" s="222"/>
    </row>
    <row r="10" spans="1:1018" ht="102.75" customHeight="1">
      <c r="A10" s="225"/>
      <c r="B10" s="225"/>
      <c r="C10" s="226"/>
      <c r="D10" s="225"/>
      <c r="E10" s="225"/>
      <c r="F10" s="227"/>
      <c r="G10" s="227"/>
      <c r="H10" s="93" t="s">
        <v>53</v>
      </c>
      <c r="I10" s="93" t="s">
        <v>54</v>
      </c>
      <c r="J10" s="93" t="s">
        <v>55</v>
      </c>
      <c r="K10" s="93" t="s">
        <v>56</v>
      </c>
      <c r="L10" s="93" t="s">
        <v>26</v>
      </c>
      <c r="M10" s="93" t="s">
        <v>53</v>
      </c>
      <c r="N10" s="93" t="s">
        <v>54</v>
      </c>
      <c r="O10" s="93" t="s">
        <v>55</v>
      </c>
      <c r="P10" s="93" t="s">
        <v>57</v>
      </c>
    </row>
    <row r="11" spans="1:1018" ht="30">
      <c r="A11" s="110">
        <v>1</v>
      </c>
      <c r="B11" s="111"/>
      <c r="C11" s="96" t="s">
        <v>107</v>
      </c>
      <c r="D11" s="99" t="s">
        <v>27</v>
      </c>
      <c r="E11" s="49">
        <v>472</v>
      </c>
      <c r="F11" s="112"/>
      <c r="G11" s="49"/>
      <c r="H11" s="97"/>
      <c r="I11" s="183">
        <v>0</v>
      </c>
      <c r="J11" s="49"/>
      <c r="K11" s="97"/>
      <c r="L11" s="97"/>
      <c r="M11" s="97"/>
      <c r="N11" s="97"/>
      <c r="O11" s="97"/>
      <c r="P11" s="97"/>
    </row>
    <row r="12" spans="1:1018" s="178" customFormat="1" ht="30.75" customHeight="1">
      <c r="A12" s="110">
        <v>2</v>
      </c>
      <c r="B12" s="174"/>
      <c r="C12" s="118" t="s">
        <v>255</v>
      </c>
      <c r="D12" s="173" t="s">
        <v>27</v>
      </c>
      <c r="E12" s="49">
        <v>6</v>
      </c>
      <c r="F12" s="112"/>
      <c r="G12" s="49"/>
      <c r="H12" s="49"/>
      <c r="I12" s="183">
        <v>0</v>
      </c>
      <c r="J12" s="49"/>
      <c r="K12" s="49"/>
      <c r="L12" s="49"/>
      <c r="M12" s="49"/>
      <c r="N12" s="49"/>
      <c r="O12" s="49"/>
      <c r="P12" s="49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  <c r="IW12" s="177"/>
      <c r="IX12" s="177"/>
      <c r="IY12" s="177"/>
      <c r="IZ12" s="177"/>
      <c r="JA12" s="177"/>
      <c r="JB12" s="177"/>
      <c r="JC12" s="177"/>
      <c r="JD12" s="177"/>
      <c r="JE12" s="177"/>
      <c r="JF12" s="177"/>
      <c r="JG12" s="177"/>
      <c r="JH12" s="177"/>
      <c r="JI12" s="177"/>
      <c r="JJ12" s="177"/>
      <c r="JK12" s="177"/>
      <c r="JL12" s="177"/>
      <c r="JM12" s="177"/>
      <c r="JN12" s="177"/>
      <c r="JO12" s="177"/>
      <c r="JP12" s="177"/>
      <c r="JQ12" s="177"/>
      <c r="JR12" s="177"/>
      <c r="JS12" s="177"/>
      <c r="JT12" s="177"/>
      <c r="JU12" s="177"/>
      <c r="JV12" s="177"/>
      <c r="JW12" s="177"/>
      <c r="JX12" s="177"/>
      <c r="JY12" s="177"/>
      <c r="JZ12" s="177"/>
      <c r="KA12" s="177"/>
      <c r="KB12" s="177"/>
      <c r="KC12" s="177"/>
      <c r="KD12" s="177"/>
      <c r="KE12" s="177"/>
      <c r="KF12" s="177"/>
      <c r="KG12" s="177"/>
      <c r="KH12" s="177"/>
      <c r="KI12" s="177"/>
      <c r="KJ12" s="177"/>
      <c r="KK12" s="177"/>
      <c r="KL12" s="177"/>
      <c r="KM12" s="177"/>
      <c r="KN12" s="177"/>
      <c r="KO12" s="177"/>
      <c r="KP12" s="177"/>
      <c r="KQ12" s="177"/>
      <c r="KR12" s="177"/>
      <c r="KS12" s="177"/>
      <c r="KT12" s="177"/>
      <c r="KU12" s="177"/>
      <c r="KV12" s="177"/>
      <c r="KW12" s="177"/>
      <c r="KX12" s="177"/>
      <c r="KY12" s="177"/>
      <c r="KZ12" s="177"/>
      <c r="LA12" s="177"/>
      <c r="LB12" s="177"/>
      <c r="LC12" s="177"/>
      <c r="LD12" s="177"/>
      <c r="LE12" s="177"/>
      <c r="LF12" s="177"/>
      <c r="LG12" s="177"/>
      <c r="LH12" s="177"/>
      <c r="LI12" s="177"/>
      <c r="LJ12" s="177"/>
      <c r="LK12" s="177"/>
      <c r="LL12" s="177"/>
      <c r="LM12" s="177"/>
      <c r="LN12" s="177"/>
      <c r="LO12" s="177"/>
      <c r="LP12" s="177"/>
      <c r="LQ12" s="177"/>
      <c r="LR12" s="177"/>
      <c r="LS12" s="177"/>
      <c r="LT12" s="177"/>
      <c r="LU12" s="177"/>
      <c r="LV12" s="177"/>
      <c r="LW12" s="177"/>
      <c r="LX12" s="177"/>
      <c r="LY12" s="177"/>
      <c r="LZ12" s="177"/>
      <c r="MA12" s="177"/>
      <c r="MB12" s="177"/>
      <c r="MC12" s="177"/>
      <c r="MD12" s="177"/>
      <c r="ME12" s="177"/>
      <c r="MF12" s="177"/>
      <c r="MG12" s="177"/>
      <c r="MH12" s="177"/>
      <c r="MI12" s="177"/>
      <c r="MJ12" s="177"/>
      <c r="MK12" s="177"/>
      <c r="ML12" s="177"/>
      <c r="MM12" s="177"/>
      <c r="MN12" s="177"/>
      <c r="MO12" s="177"/>
      <c r="MP12" s="177"/>
      <c r="MQ12" s="177"/>
      <c r="MR12" s="177"/>
      <c r="MS12" s="177"/>
      <c r="MT12" s="177"/>
      <c r="MU12" s="177"/>
      <c r="MV12" s="177"/>
      <c r="MW12" s="177"/>
      <c r="MX12" s="177"/>
      <c r="MY12" s="177"/>
      <c r="MZ12" s="177"/>
      <c r="NA12" s="177"/>
      <c r="NB12" s="177"/>
      <c r="NC12" s="177"/>
      <c r="ND12" s="177"/>
      <c r="NE12" s="177"/>
      <c r="NF12" s="177"/>
      <c r="NG12" s="177"/>
      <c r="NH12" s="177"/>
      <c r="NI12" s="177"/>
      <c r="NJ12" s="177"/>
      <c r="NK12" s="177"/>
      <c r="NL12" s="177"/>
      <c r="NM12" s="177"/>
      <c r="NN12" s="177"/>
      <c r="NO12" s="177"/>
      <c r="NP12" s="177"/>
      <c r="NQ12" s="177"/>
      <c r="NR12" s="177"/>
      <c r="NS12" s="177"/>
      <c r="NT12" s="177"/>
      <c r="NU12" s="177"/>
      <c r="NV12" s="177"/>
      <c r="NW12" s="177"/>
      <c r="NX12" s="177"/>
      <c r="NY12" s="177"/>
      <c r="NZ12" s="177"/>
      <c r="OA12" s="177"/>
      <c r="OB12" s="177"/>
      <c r="OC12" s="177"/>
      <c r="OD12" s="177"/>
      <c r="OE12" s="177"/>
      <c r="OF12" s="177"/>
      <c r="OG12" s="177"/>
      <c r="OH12" s="177"/>
      <c r="OI12" s="177"/>
      <c r="OJ12" s="177"/>
      <c r="OK12" s="177"/>
      <c r="OL12" s="177"/>
      <c r="OM12" s="177"/>
      <c r="ON12" s="177"/>
      <c r="OO12" s="177"/>
      <c r="OP12" s="177"/>
      <c r="OQ12" s="177"/>
      <c r="OR12" s="177"/>
      <c r="OS12" s="177"/>
      <c r="OT12" s="177"/>
      <c r="OU12" s="177"/>
      <c r="OV12" s="177"/>
      <c r="OW12" s="177"/>
      <c r="OX12" s="177"/>
      <c r="OY12" s="177"/>
      <c r="OZ12" s="177"/>
      <c r="PA12" s="177"/>
      <c r="PB12" s="177"/>
      <c r="PC12" s="177"/>
      <c r="PD12" s="177"/>
      <c r="PE12" s="177"/>
      <c r="PF12" s="177"/>
      <c r="PG12" s="177"/>
      <c r="PH12" s="177"/>
      <c r="PI12" s="177"/>
      <c r="PJ12" s="177"/>
      <c r="PK12" s="177"/>
      <c r="PL12" s="177"/>
      <c r="PM12" s="177"/>
      <c r="PN12" s="177"/>
      <c r="PO12" s="177"/>
      <c r="PP12" s="177"/>
      <c r="PQ12" s="177"/>
      <c r="PR12" s="177"/>
      <c r="PS12" s="177"/>
      <c r="PT12" s="177"/>
      <c r="PU12" s="177"/>
      <c r="PV12" s="177"/>
      <c r="PW12" s="177"/>
      <c r="PX12" s="177"/>
      <c r="PY12" s="177"/>
      <c r="PZ12" s="177"/>
      <c r="QA12" s="177"/>
      <c r="QB12" s="177"/>
      <c r="QC12" s="177"/>
      <c r="QD12" s="177"/>
      <c r="QE12" s="177"/>
      <c r="QF12" s="177"/>
      <c r="QG12" s="177"/>
      <c r="QH12" s="177"/>
      <c r="QI12" s="177"/>
      <c r="QJ12" s="177"/>
      <c r="QK12" s="177"/>
      <c r="QL12" s="177"/>
      <c r="QM12" s="177"/>
      <c r="QN12" s="177"/>
      <c r="QO12" s="177"/>
      <c r="QP12" s="177"/>
      <c r="QQ12" s="177"/>
      <c r="QR12" s="177"/>
      <c r="QS12" s="177"/>
      <c r="QT12" s="177"/>
      <c r="QU12" s="177"/>
      <c r="QV12" s="177"/>
      <c r="QW12" s="177"/>
      <c r="QX12" s="177"/>
      <c r="QY12" s="177"/>
      <c r="QZ12" s="177"/>
      <c r="RA12" s="177"/>
      <c r="RB12" s="177"/>
      <c r="RC12" s="177"/>
      <c r="RD12" s="177"/>
      <c r="RE12" s="177"/>
      <c r="RF12" s="177"/>
      <c r="RG12" s="177"/>
      <c r="RH12" s="177"/>
      <c r="RI12" s="177"/>
      <c r="RJ12" s="177"/>
      <c r="RK12" s="177"/>
      <c r="RL12" s="177"/>
      <c r="RM12" s="177"/>
      <c r="RN12" s="177"/>
      <c r="RO12" s="177"/>
      <c r="RP12" s="177"/>
      <c r="RQ12" s="177"/>
      <c r="RR12" s="177"/>
      <c r="RS12" s="177"/>
      <c r="RT12" s="177"/>
      <c r="RU12" s="177"/>
      <c r="RV12" s="177"/>
      <c r="RW12" s="177"/>
      <c r="RX12" s="177"/>
      <c r="RY12" s="177"/>
      <c r="RZ12" s="177"/>
      <c r="SA12" s="177"/>
      <c r="SB12" s="177"/>
      <c r="SC12" s="177"/>
      <c r="SD12" s="177"/>
      <c r="SE12" s="177"/>
      <c r="SF12" s="177"/>
      <c r="SG12" s="177"/>
      <c r="SH12" s="177"/>
      <c r="SI12" s="177"/>
      <c r="SJ12" s="177"/>
      <c r="SK12" s="177"/>
      <c r="SL12" s="177"/>
      <c r="SM12" s="177"/>
      <c r="SN12" s="177"/>
      <c r="SO12" s="177"/>
      <c r="SP12" s="177"/>
      <c r="SQ12" s="177"/>
      <c r="SR12" s="177"/>
      <c r="SS12" s="177"/>
      <c r="ST12" s="177"/>
      <c r="SU12" s="177"/>
      <c r="SV12" s="177"/>
      <c r="SW12" s="177"/>
      <c r="SX12" s="177"/>
      <c r="SY12" s="177"/>
      <c r="SZ12" s="177"/>
      <c r="TA12" s="177"/>
      <c r="TB12" s="177"/>
      <c r="TC12" s="177"/>
      <c r="TD12" s="177"/>
      <c r="TE12" s="177"/>
      <c r="TF12" s="177"/>
      <c r="TG12" s="177"/>
      <c r="TH12" s="177"/>
      <c r="TI12" s="177"/>
      <c r="TJ12" s="177"/>
      <c r="TK12" s="177"/>
      <c r="TL12" s="177"/>
      <c r="TM12" s="177"/>
      <c r="TN12" s="177"/>
      <c r="TO12" s="177"/>
      <c r="TP12" s="177"/>
      <c r="TQ12" s="177"/>
      <c r="TR12" s="177"/>
      <c r="TS12" s="177"/>
      <c r="TT12" s="177"/>
      <c r="TU12" s="177"/>
      <c r="TV12" s="177"/>
      <c r="TW12" s="177"/>
      <c r="TX12" s="177"/>
      <c r="TY12" s="177"/>
      <c r="TZ12" s="177"/>
      <c r="UA12" s="177"/>
      <c r="UB12" s="177"/>
      <c r="UC12" s="177"/>
      <c r="UD12" s="177"/>
      <c r="UE12" s="177"/>
      <c r="UF12" s="177"/>
      <c r="UG12" s="177"/>
      <c r="UH12" s="177"/>
      <c r="UI12" s="177"/>
      <c r="UJ12" s="177"/>
      <c r="UK12" s="177"/>
      <c r="UL12" s="177"/>
      <c r="UM12" s="177"/>
      <c r="UN12" s="177"/>
      <c r="UO12" s="177"/>
      <c r="UP12" s="177"/>
      <c r="UQ12" s="177"/>
      <c r="UR12" s="177"/>
      <c r="US12" s="177"/>
      <c r="UT12" s="177"/>
      <c r="UU12" s="177"/>
      <c r="UV12" s="177"/>
      <c r="UW12" s="177"/>
      <c r="UX12" s="177"/>
      <c r="UY12" s="177"/>
      <c r="UZ12" s="177"/>
      <c r="VA12" s="177"/>
      <c r="VB12" s="177"/>
      <c r="VC12" s="177"/>
      <c r="VD12" s="177"/>
      <c r="VE12" s="177"/>
      <c r="VF12" s="177"/>
      <c r="VG12" s="177"/>
      <c r="VH12" s="177"/>
      <c r="VI12" s="177"/>
      <c r="VJ12" s="177"/>
      <c r="VK12" s="177"/>
      <c r="VL12" s="177"/>
      <c r="VM12" s="177"/>
      <c r="VN12" s="177"/>
      <c r="VO12" s="177"/>
      <c r="VP12" s="177"/>
      <c r="VQ12" s="177"/>
      <c r="VR12" s="177"/>
      <c r="VS12" s="177"/>
      <c r="VT12" s="177"/>
      <c r="VU12" s="177"/>
      <c r="VV12" s="177"/>
      <c r="VW12" s="177"/>
      <c r="VX12" s="177"/>
      <c r="VY12" s="177"/>
      <c r="VZ12" s="177"/>
      <c r="WA12" s="177"/>
      <c r="WB12" s="177"/>
      <c r="WC12" s="177"/>
      <c r="WD12" s="177"/>
      <c r="WE12" s="177"/>
      <c r="WF12" s="177"/>
      <c r="WG12" s="177"/>
      <c r="WH12" s="177"/>
      <c r="WI12" s="177"/>
      <c r="WJ12" s="177"/>
      <c r="WK12" s="177"/>
      <c r="WL12" s="177"/>
      <c r="WM12" s="177"/>
      <c r="WN12" s="177"/>
      <c r="WO12" s="177"/>
      <c r="WP12" s="177"/>
      <c r="WQ12" s="177"/>
      <c r="WR12" s="177"/>
      <c r="WS12" s="177"/>
      <c r="WT12" s="177"/>
      <c r="WU12" s="177"/>
      <c r="WV12" s="177"/>
      <c r="WW12" s="177"/>
      <c r="WX12" s="177"/>
      <c r="WY12" s="177"/>
      <c r="WZ12" s="177"/>
      <c r="XA12" s="177"/>
      <c r="XB12" s="177"/>
      <c r="XC12" s="177"/>
      <c r="XD12" s="177"/>
      <c r="XE12" s="177"/>
      <c r="XF12" s="177"/>
      <c r="XG12" s="177"/>
      <c r="XH12" s="177"/>
      <c r="XI12" s="177"/>
      <c r="XJ12" s="177"/>
      <c r="XK12" s="177"/>
      <c r="XL12" s="177"/>
      <c r="XM12" s="177"/>
      <c r="XN12" s="177"/>
      <c r="XO12" s="177"/>
      <c r="XP12" s="177"/>
      <c r="XQ12" s="177"/>
      <c r="XR12" s="177"/>
      <c r="XS12" s="177"/>
      <c r="XT12" s="177"/>
      <c r="XU12" s="177"/>
      <c r="XV12" s="177"/>
      <c r="XW12" s="177"/>
      <c r="XX12" s="177"/>
      <c r="XY12" s="177"/>
      <c r="XZ12" s="177"/>
      <c r="YA12" s="177"/>
      <c r="YB12" s="177"/>
      <c r="YC12" s="177"/>
      <c r="YD12" s="177"/>
      <c r="YE12" s="177"/>
      <c r="YF12" s="177"/>
      <c r="YG12" s="177"/>
      <c r="YH12" s="177"/>
      <c r="YI12" s="177"/>
      <c r="YJ12" s="177"/>
      <c r="YK12" s="177"/>
      <c r="YL12" s="177"/>
      <c r="YM12" s="177"/>
      <c r="YN12" s="177"/>
      <c r="YO12" s="177"/>
      <c r="YP12" s="177"/>
      <c r="YQ12" s="177"/>
      <c r="YR12" s="177"/>
      <c r="YS12" s="177"/>
      <c r="YT12" s="177"/>
      <c r="YU12" s="177"/>
      <c r="YV12" s="177"/>
      <c r="YW12" s="177"/>
      <c r="YX12" s="177"/>
      <c r="YY12" s="177"/>
      <c r="YZ12" s="177"/>
      <c r="ZA12" s="177"/>
      <c r="ZB12" s="177"/>
      <c r="ZC12" s="177"/>
      <c r="ZD12" s="177"/>
      <c r="ZE12" s="177"/>
      <c r="ZF12" s="177"/>
      <c r="ZG12" s="177"/>
      <c r="ZH12" s="177"/>
      <c r="ZI12" s="177"/>
      <c r="ZJ12" s="177"/>
      <c r="ZK12" s="177"/>
      <c r="ZL12" s="177"/>
      <c r="ZM12" s="177"/>
      <c r="ZN12" s="177"/>
      <c r="ZO12" s="177"/>
      <c r="ZP12" s="177"/>
      <c r="ZQ12" s="177"/>
      <c r="ZR12" s="177"/>
      <c r="ZS12" s="177"/>
      <c r="ZT12" s="177"/>
      <c r="ZU12" s="177"/>
      <c r="ZV12" s="177"/>
      <c r="ZW12" s="177"/>
      <c r="ZX12" s="177"/>
      <c r="ZY12" s="177"/>
      <c r="ZZ12" s="177"/>
      <c r="AAA12" s="177"/>
      <c r="AAB12" s="177"/>
      <c r="AAC12" s="177"/>
      <c r="AAD12" s="177"/>
      <c r="AAE12" s="177"/>
      <c r="AAF12" s="177"/>
      <c r="AAG12" s="177"/>
      <c r="AAH12" s="177"/>
      <c r="AAI12" s="177"/>
      <c r="AAJ12" s="177"/>
      <c r="AAK12" s="177"/>
      <c r="AAL12" s="177"/>
      <c r="AAM12" s="177"/>
      <c r="AAN12" s="177"/>
      <c r="AAO12" s="177"/>
      <c r="AAP12" s="177"/>
      <c r="AAQ12" s="177"/>
      <c r="AAR12" s="177"/>
      <c r="AAS12" s="177"/>
      <c r="AAT12" s="177"/>
      <c r="AAU12" s="177"/>
      <c r="AAV12" s="177"/>
      <c r="AAW12" s="177"/>
      <c r="AAX12" s="177"/>
      <c r="AAY12" s="177"/>
      <c r="AAZ12" s="177"/>
      <c r="ABA12" s="177"/>
      <c r="ABB12" s="177"/>
      <c r="ABC12" s="177"/>
      <c r="ABD12" s="177"/>
      <c r="ABE12" s="177"/>
      <c r="ABF12" s="177"/>
      <c r="ABG12" s="177"/>
      <c r="ABH12" s="177"/>
      <c r="ABI12" s="177"/>
      <c r="ABJ12" s="177"/>
      <c r="ABK12" s="177"/>
      <c r="ABL12" s="177"/>
      <c r="ABM12" s="177"/>
      <c r="ABN12" s="177"/>
      <c r="ABO12" s="177"/>
      <c r="ABP12" s="177"/>
      <c r="ABQ12" s="177"/>
      <c r="ABR12" s="177"/>
      <c r="ABS12" s="177"/>
      <c r="ABT12" s="177"/>
      <c r="ABU12" s="177"/>
      <c r="ABV12" s="177"/>
      <c r="ABW12" s="177"/>
      <c r="ABX12" s="177"/>
      <c r="ABY12" s="177"/>
      <c r="ABZ12" s="177"/>
      <c r="ACA12" s="177"/>
      <c r="ACB12" s="177"/>
      <c r="ACC12" s="177"/>
      <c r="ACD12" s="177"/>
      <c r="ACE12" s="177"/>
      <c r="ACF12" s="177"/>
      <c r="ACG12" s="177"/>
      <c r="ACH12" s="177"/>
      <c r="ACI12" s="177"/>
      <c r="ACJ12" s="177"/>
      <c r="ACK12" s="177"/>
      <c r="ACL12" s="177"/>
      <c r="ACM12" s="177"/>
      <c r="ACN12" s="177"/>
      <c r="ACO12" s="177"/>
      <c r="ACP12" s="177"/>
      <c r="ACQ12" s="177"/>
      <c r="ACR12" s="177"/>
      <c r="ACS12" s="177"/>
      <c r="ACT12" s="177"/>
      <c r="ACU12" s="177"/>
      <c r="ACV12" s="177"/>
      <c r="ACW12" s="177"/>
      <c r="ACX12" s="177"/>
      <c r="ACY12" s="177"/>
      <c r="ACZ12" s="177"/>
      <c r="ADA12" s="177"/>
      <c r="ADB12" s="177"/>
      <c r="ADC12" s="177"/>
      <c r="ADD12" s="177"/>
      <c r="ADE12" s="177"/>
      <c r="ADF12" s="177"/>
      <c r="ADG12" s="177"/>
      <c r="ADH12" s="177"/>
      <c r="ADI12" s="177"/>
      <c r="ADJ12" s="177"/>
      <c r="ADK12" s="177"/>
      <c r="ADL12" s="177"/>
      <c r="ADM12" s="177"/>
      <c r="ADN12" s="177"/>
      <c r="ADO12" s="177"/>
      <c r="ADP12" s="177"/>
      <c r="ADQ12" s="177"/>
      <c r="ADR12" s="177"/>
      <c r="ADS12" s="177"/>
      <c r="ADT12" s="177"/>
      <c r="ADU12" s="177"/>
      <c r="ADV12" s="177"/>
      <c r="ADW12" s="177"/>
      <c r="ADX12" s="177"/>
      <c r="ADY12" s="177"/>
      <c r="ADZ12" s="177"/>
      <c r="AEA12" s="177"/>
      <c r="AEB12" s="177"/>
      <c r="AEC12" s="177"/>
      <c r="AED12" s="177"/>
      <c r="AEE12" s="177"/>
      <c r="AEF12" s="177"/>
      <c r="AEG12" s="177"/>
      <c r="AEH12" s="177"/>
      <c r="AEI12" s="177"/>
      <c r="AEJ12" s="177"/>
      <c r="AEK12" s="177"/>
      <c r="AEL12" s="177"/>
      <c r="AEM12" s="177"/>
      <c r="AEN12" s="177"/>
      <c r="AEO12" s="177"/>
      <c r="AEP12" s="177"/>
      <c r="AEQ12" s="177"/>
      <c r="AER12" s="177"/>
      <c r="AES12" s="177"/>
      <c r="AET12" s="177"/>
      <c r="AEU12" s="177"/>
      <c r="AEV12" s="177"/>
      <c r="AEW12" s="177"/>
      <c r="AEX12" s="177"/>
      <c r="AEY12" s="177"/>
      <c r="AEZ12" s="177"/>
      <c r="AFA12" s="177"/>
      <c r="AFB12" s="177"/>
      <c r="AFC12" s="177"/>
      <c r="AFD12" s="177"/>
      <c r="AFE12" s="177"/>
      <c r="AFF12" s="177"/>
      <c r="AFG12" s="177"/>
      <c r="AFH12" s="177"/>
      <c r="AFI12" s="177"/>
      <c r="AFJ12" s="177"/>
      <c r="AFK12" s="177"/>
      <c r="AFL12" s="177"/>
      <c r="AFM12" s="177"/>
      <c r="AFN12" s="177"/>
      <c r="AFO12" s="177"/>
      <c r="AFP12" s="177"/>
      <c r="AFQ12" s="177"/>
      <c r="AFR12" s="177"/>
      <c r="AFS12" s="177"/>
      <c r="AFT12" s="177"/>
      <c r="AFU12" s="177"/>
      <c r="AFV12" s="177"/>
      <c r="AFW12" s="177"/>
      <c r="AFX12" s="177"/>
      <c r="AFY12" s="177"/>
      <c r="AFZ12" s="177"/>
      <c r="AGA12" s="177"/>
      <c r="AGB12" s="177"/>
      <c r="AGC12" s="177"/>
      <c r="AGD12" s="177"/>
      <c r="AGE12" s="177"/>
      <c r="AGF12" s="177"/>
      <c r="AGG12" s="177"/>
      <c r="AGH12" s="177"/>
      <c r="AGI12" s="177"/>
      <c r="AGJ12" s="177"/>
      <c r="AGK12" s="177"/>
      <c r="AGL12" s="177"/>
      <c r="AGM12" s="177"/>
      <c r="AGN12" s="177"/>
      <c r="AGO12" s="177"/>
      <c r="AGP12" s="177"/>
      <c r="AGQ12" s="177"/>
      <c r="AGR12" s="177"/>
      <c r="AGS12" s="177"/>
      <c r="AGT12" s="177"/>
      <c r="AGU12" s="177"/>
      <c r="AGV12" s="177"/>
      <c r="AGW12" s="177"/>
      <c r="AGX12" s="177"/>
      <c r="AGY12" s="177"/>
      <c r="AGZ12" s="177"/>
      <c r="AHA12" s="177"/>
      <c r="AHB12" s="177"/>
      <c r="AHC12" s="177"/>
      <c r="AHD12" s="177"/>
      <c r="AHE12" s="177"/>
      <c r="AHF12" s="177"/>
      <c r="AHG12" s="177"/>
      <c r="AHH12" s="177"/>
      <c r="AHI12" s="177"/>
      <c r="AHJ12" s="177"/>
      <c r="AHK12" s="177"/>
      <c r="AHL12" s="177"/>
      <c r="AHM12" s="177"/>
      <c r="AHN12" s="177"/>
      <c r="AHO12" s="177"/>
      <c r="AHP12" s="177"/>
      <c r="AHQ12" s="177"/>
      <c r="AHR12" s="177"/>
      <c r="AHS12" s="177"/>
      <c r="AHT12" s="177"/>
      <c r="AHU12" s="177"/>
      <c r="AHV12" s="177"/>
      <c r="AHW12" s="177"/>
      <c r="AHX12" s="177"/>
      <c r="AHY12" s="177"/>
      <c r="AHZ12" s="177"/>
      <c r="AIA12" s="177"/>
      <c r="AIB12" s="177"/>
      <c r="AIC12" s="177"/>
      <c r="AID12" s="177"/>
      <c r="AIE12" s="177"/>
      <c r="AIF12" s="177"/>
      <c r="AIG12" s="177"/>
      <c r="AIH12" s="177"/>
      <c r="AII12" s="177"/>
      <c r="AIJ12" s="177"/>
      <c r="AIK12" s="177"/>
      <c r="AIL12" s="177"/>
      <c r="AIM12" s="177"/>
      <c r="AIN12" s="177"/>
      <c r="AIO12" s="177"/>
      <c r="AIP12" s="177"/>
      <c r="AIQ12" s="177"/>
      <c r="AIR12" s="177"/>
      <c r="AIS12" s="177"/>
      <c r="AIT12" s="177"/>
      <c r="AIU12" s="177"/>
      <c r="AIV12" s="177"/>
      <c r="AIW12" s="177"/>
      <c r="AIX12" s="177"/>
      <c r="AIY12" s="177"/>
      <c r="AIZ12" s="177"/>
      <c r="AJA12" s="177"/>
      <c r="AJB12" s="177"/>
      <c r="AJC12" s="177"/>
      <c r="AJD12" s="177"/>
      <c r="AJE12" s="177"/>
      <c r="AJF12" s="177"/>
      <c r="AJG12" s="177"/>
      <c r="AJH12" s="177"/>
      <c r="AJI12" s="177"/>
      <c r="AJJ12" s="177"/>
      <c r="AJK12" s="177"/>
      <c r="AJL12" s="177"/>
      <c r="AJM12" s="177"/>
      <c r="AJN12" s="177"/>
      <c r="AJO12" s="177"/>
      <c r="AJP12" s="177"/>
      <c r="AJQ12" s="177"/>
      <c r="AJR12" s="177"/>
      <c r="AJS12" s="177"/>
      <c r="AJT12" s="177"/>
      <c r="AJU12" s="177"/>
      <c r="AJV12" s="177"/>
      <c r="AJW12" s="177"/>
      <c r="AJX12" s="177"/>
      <c r="AJY12" s="177"/>
      <c r="AJZ12" s="177"/>
      <c r="AKA12" s="177"/>
      <c r="AKB12" s="177"/>
      <c r="AKC12" s="177"/>
      <c r="AKD12" s="177"/>
      <c r="AKE12" s="177"/>
      <c r="AKF12" s="177"/>
      <c r="AKG12" s="177"/>
      <c r="AKH12" s="177"/>
      <c r="AKI12" s="177"/>
      <c r="AKJ12" s="177"/>
      <c r="AKK12" s="177"/>
      <c r="AKL12" s="177"/>
      <c r="AKM12" s="177"/>
      <c r="AKN12" s="177"/>
      <c r="AKO12" s="177"/>
      <c r="AKP12" s="177"/>
      <c r="AKQ12" s="177"/>
      <c r="AKR12" s="177"/>
      <c r="AKS12" s="177"/>
      <c r="AKT12" s="177"/>
      <c r="AKU12" s="177"/>
      <c r="AKV12" s="177"/>
      <c r="AKW12" s="177"/>
      <c r="AKX12" s="177"/>
      <c r="AKY12" s="177"/>
      <c r="AKZ12" s="177"/>
      <c r="ALA12" s="177"/>
      <c r="ALB12" s="177"/>
      <c r="ALC12" s="177"/>
      <c r="ALD12" s="177"/>
      <c r="ALE12" s="177"/>
      <c r="ALF12" s="177"/>
      <c r="ALG12" s="177"/>
      <c r="ALH12" s="177"/>
      <c r="ALI12" s="177"/>
      <c r="ALJ12" s="177"/>
      <c r="ALK12" s="177"/>
      <c r="ALL12" s="177"/>
      <c r="ALM12" s="177"/>
      <c r="ALN12" s="177"/>
      <c r="ALO12" s="177"/>
      <c r="ALP12" s="177"/>
      <c r="ALQ12" s="177"/>
      <c r="ALR12" s="177"/>
      <c r="ALS12" s="177"/>
      <c r="ALT12" s="177"/>
      <c r="ALU12" s="177"/>
      <c r="ALV12" s="177"/>
      <c r="ALW12" s="177"/>
      <c r="ALX12" s="177"/>
      <c r="ALY12" s="177"/>
      <c r="ALZ12" s="177"/>
      <c r="AMA12" s="177"/>
      <c r="AMB12" s="177"/>
      <c r="AMC12" s="177"/>
      <c r="AMD12" s="177"/>
    </row>
    <row r="13" spans="1:1018" ht="30">
      <c r="A13" s="110">
        <v>3</v>
      </c>
      <c r="B13" s="111"/>
      <c r="C13" s="96" t="s">
        <v>162</v>
      </c>
      <c r="D13" s="99" t="s">
        <v>27</v>
      </c>
      <c r="E13" s="49">
        <v>13</v>
      </c>
      <c r="F13" s="112"/>
      <c r="G13" s="49"/>
      <c r="H13" s="97"/>
      <c r="I13" s="183">
        <v>0</v>
      </c>
      <c r="J13" s="49"/>
      <c r="K13" s="97"/>
      <c r="L13" s="97"/>
      <c r="M13" s="97"/>
      <c r="N13" s="97"/>
      <c r="O13" s="97"/>
      <c r="P13" s="97"/>
    </row>
    <row r="14" spans="1:1018" ht="30">
      <c r="A14" s="110">
        <v>4</v>
      </c>
      <c r="B14" s="111"/>
      <c r="C14" s="96" t="s">
        <v>161</v>
      </c>
      <c r="D14" s="99" t="s">
        <v>27</v>
      </c>
      <c r="E14" s="49">
        <v>294</v>
      </c>
      <c r="F14" s="112"/>
      <c r="G14" s="49"/>
      <c r="H14" s="97"/>
      <c r="I14" s="183">
        <v>0</v>
      </c>
      <c r="J14" s="49"/>
      <c r="K14" s="97"/>
      <c r="L14" s="97"/>
      <c r="M14" s="97"/>
      <c r="N14" s="97"/>
      <c r="O14" s="97"/>
      <c r="P14" s="97"/>
    </row>
    <row r="15" spans="1:1018" ht="30">
      <c r="A15" s="110">
        <v>5</v>
      </c>
      <c r="B15" s="111"/>
      <c r="C15" s="96" t="s">
        <v>108</v>
      </c>
      <c r="D15" s="99" t="s">
        <v>27</v>
      </c>
      <c r="E15" s="49">
        <v>288</v>
      </c>
      <c r="F15" s="112"/>
      <c r="G15" s="49"/>
      <c r="H15" s="97"/>
      <c r="I15" s="183">
        <v>0</v>
      </c>
      <c r="J15" s="49"/>
      <c r="K15" s="97"/>
      <c r="L15" s="97"/>
      <c r="M15" s="97"/>
      <c r="N15" s="97"/>
      <c r="O15" s="97"/>
      <c r="P15" s="97"/>
    </row>
    <row r="16" spans="1:1018" ht="30">
      <c r="A16" s="110">
        <v>6</v>
      </c>
      <c r="B16" s="168"/>
      <c r="C16" s="96" t="s">
        <v>163</v>
      </c>
      <c r="D16" s="169" t="s">
        <v>27</v>
      </c>
      <c r="E16" s="49">
        <v>42</v>
      </c>
      <c r="F16" s="112"/>
      <c r="G16" s="49"/>
      <c r="H16" s="97"/>
      <c r="I16" s="183">
        <v>0</v>
      </c>
      <c r="J16" s="49"/>
      <c r="K16" s="97"/>
      <c r="L16" s="97"/>
      <c r="M16" s="97"/>
      <c r="N16" s="97"/>
      <c r="O16" s="97"/>
      <c r="P16" s="97"/>
    </row>
    <row r="17" spans="1:16" ht="30">
      <c r="A17" s="110">
        <v>7</v>
      </c>
      <c r="B17" s="111"/>
      <c r="C17" s="96" t="s">
        <v>109</v>
      </c>
      <c r="D17" s="99" t="s">
        <v>27</v>
      </c>
      <c r="E17" s="49">
        <v>30</v>
      </c>
      <c r="F17" s="112"/>
      <c r="G17" s="49"/>
      <c r="H17" s="97"/>
      <c r="I17" s="183">
        <v>0</v>
      </c>
      <c r="J17" s="49"/>
      <c r="K17" s="97"/>
      <c r="L17" s="97"/>
      <c r="M17" s="97"/>
      <c r="N17" s="97"/>
      <c r="O17" s="97"/>
      <c r="P17" s="97"/>
    </row>
    <row r="18" spans="1:16" ht="30">
      <c r="A18" s="110">
        <v>8</v>
      </c>
      <c r="B18" s="111"/>
      <c r="C18" s="96" t="s">
        <v>110</v>
      </c>
      <c r="D18" s="99" t="s">
        <v>27</v>
      </c>
      <c r="E18" s="49">
        <v>390</v>
      </c>
      <c r="F18" s="112"/>
      <c r="G18" s="49"/>
      <c r="H18" s="97"/>
      <c r="I18" s="183">
        <v>0</v>
      </c>
      <c r="J18" s="49"/>
      <c r="K18" s="97"/>
      <c r="L18" s="97"/>
      <c r="M18" s="97"/>
      <c r="N18" s="97"/>
      <c r="O18" s="97"/>
      <c r="P18" s="97"/>
    </row>
    <row r="19" spans="1:16">
      <c r="A19" s="110">
        <v>9</v>
      </c>
      <c r="B19" s="113"/>
      <c r="C19" s="114" t="s">
        <v>164</v>
      </c>
      <c r="D19" s="94" t="s">
        <v>70</v>
      </c>
      <c r="E19" s="97">
        <v>2</v>
      </c>
      <c r="F19" s="112"/>
      <c r="G19" s="97"/>
      <c r="H19" s="97"/>
      <c r="I19" s="183">
        <v>0</v>
      </c>
      <c r="J19" s="49"/>
      <c r="K19" s="97"/>
      <c r="L19" s="97"/>
      <c r="M19" s="97"/>
      <c r="N19" s="97"/>
      <c r="O19" s="97"/>
      <c r="P19" s="97"/>
    </row>
    <row r="20" spans="1:16">
      <c r="A20" s="110">
        <v>10</v>
      </c>
      <c r="B20" s="113"/>
      <c r="C20" s="114" t="s">
        <v>230</v>
      </c>
      <c r="D20" s="164" t="s">
        <v>70</v>
      </c>
      <c r="E20" s="97">
        <v>1</v>
      </c>
      <c r="F20" s="112"/>
      <c r="G20" s="97"/>
      <c r="H20" s="97"/>
      <c r="I20" s="183">
        <v>0</v>
      </c>
      <c r="J20" s="49"/>
      <c r="K20" s="97"/>
      <c r="L20" s="97"/>
      <c r="M20" s="97"/>
      <c r="N20" s="97"/>
      <c r="O20" s="97"/>
      <c r="P20" s="97"/>
    </row>
    <row r="21" spans="1:16">
      <c r="A21" s="110">
        <v>11</v>
      </c>
      <c r="B21" s="113"/>
      <c r="C21" s="31" t="s">
        <v>246</v>
      </c>
      <c r="D21" s="170" t="s">
        <v>72</v>
      </c>
      <c r="E21" s="36">
        <v>4</v>
      </c>
      <c r="F21" s="46"/>
      <c r="G21" s="15"/>
      <c r="H21" s="15"/>
      <c r="I21" s="184">
        <v>0</v>
      </c>
      <c r="J21" s="15"/>
      <c r="K21" s="15"/>
      <c r="L21" s="15"/>
      <c r="M21" s="15"/>
      <c r="N21" s="15"/>
      <c r="O21" s="15"/>
      <c r="P21" s="15"/>
    </row>
    <row r="22" spans="1:16">
      <c r="A22" s="110">
        <v>12</v>
      </c>
      <c r="B22" s="111"/>
      <c r="C22" s="96" t="s">
        <v>165</v>
      </c>
      <c r="D22" s="99" t="s">
        <v>27</v>
      </c>
      <c r="E22" s="49">
        <v>15</v>
      </c>
      <c r="F22" s="112"/>
      <c r="G22" s="97"/>
      <c r="H22" s="97"/>
      <c r="I22" s="183">
        <v>0</v>
      </c>
      <c r="J22" s="49"/>
      <c r="K22" s="97"/>
      <c r="L22" s="97"/>
      <c r="M22" s="97"/>
      <c r="N22" s="97"/>
      <c r="O22" s="97"/>
      <c r="P22" s="97"/>
    </row>
    <row r="23" spans="1:16" ht="30">
      <c r="A23" s="110">
        <v>13</v>
      </c>
      <c r="B23" s="113"/>
      <c r="C23" s="96" t="s">
        <v>166</v>
      </c>
      <c r="D23" s="94" t="s">
        <v>70</v>
      </c>
      <c r="E23" s="41">
        <v>2</v>
      </c>
      <c r="F23" s="112"/>
      <c r="G23" s="49"/>
      <c r="H23" s="97"/>
      <c r="I23" s="183">
        <v>0</v>
      </c>
      <c r="J23" s="49"/>
      <c r="K23" s="97"/>
      <c r="L23" s="97"/>
      <c r="M23" s="97"/>
      <c r="N23" s="97"/>
      <c r="O23" s="97"/>
      <c r="P23" s="97"/>
    </row>
    <row r="24" spans="1:16" ht="30">
      <c r="A24" s="110">
        <v>14</v>
      </c>
      <c r="B24" s="113"/>
      <c r="C24" s="96" t="s">
        <v>168</v>
      </c>
      <c r="D24" s="94" t="s">
        <v>70</v>
      </c>
      <c r="E24" s="41">
        <v>2</v>
      </c>
      <c r="F24" s="112"/>
      <c r="G24" s="49"/>
      <c r="H24" s="97"/>
      <c r="I24" s="183">
        <v>0</v>
      </c>
      <c r="J24" s="49"/>
      <c r="K24" s="97"/>
      <c r="L24" s="97"/>
      <c r="M24" s="97"/>
      <c r="N24" s="97"/>
      <c r="O24" s="97"/>
      <c r="P24" s="97"/>
    </row>
    <row r="25" spans="1:16" ht="30">
      <c r="A25" s="110">
        <v>15</v>
      </c>
      <c r="B25" s="113"/>
      <c r="C25" s="96" t="s">
        <v>167</v>
      </c>
      <c r="D25" s="94" t="s">
        <v>70</v>
      </c>
      <c r="E25" s="41">
        <v>2</v>
      </c>
      <c r="F25" s="112"/>
      <c r="G25" s="49"/>
      <c r="H25" s="97"/>
      <c r="I25" s="183">
        <v>0</v>
      </c>
      <c r="J25" s="49"/>
      <c r="K25" s="97"/>
      <c r="L25" s="97"/>
      <c r="M25" s="97"/>
      <c r="N25" s="97"/>
      <c r="O25" s="97"/>
      <c r="P25" s="97"/>
    </row>
    <row r="26" spans="1:16" ht="45">
      <c r="A26" s="110">
        <v>16</v>
      </c>
      <c r="B26" s="113"/>
      <c r="C26" s="115" t="s">
        <v>174</v>
      </c>
      <c r="D26" s="116" t="s">
        <v>70</v>
      </c>
      <c r="E26" s="41">
        <v>2</v>
      </c>
      <c r="F26" s="112"/>
      <c r="G26" s="97"/>
      <c r="H26" s="97"/>
      <c r="I26" s="183">
        <v>0</v>
      </c>
      <c r="J26" s="49"/>
      <c r="K26" s="97"/>
      <c r="L26" s="97"/>
      <c r="M26" s="97"/>
      <c r="N26" s="97"/>
      <c r="O26" s="97"/>
      <c r="P26" s="97"/>
    </row>
    <row r="27" spans="1:16" ht="60">
      <c r="A27" s="110">
        <v>17</v>
      </c>
      <c r="B27" s="113"/>
      <c r="C27" s="115" t="s">
        <v>175</v>
      </c>
      <c r="D27" s="116" t="s">
        <v>70</v>
      </c>
      <c r="E27" s="41">
        <v>2</v>
      </c>
      <c r="F27" s="112"/>
      <c r="G27" s="97"/>
      <c r="H27" s="97"/>
      <c r="I27" s="183">
        <v>0</v>
      </c>
      <c r="J27" s="49"/>
      <c r="K27" s="97"/>
      <c r="L27" s="97"/>
      <c r="M27" s="97"/>
      <c r="N27" s="97"/>
      <c r="O27" s="97"/>
      <c r="P27" s="97"/>
    </row>
    <row r="28" spans="1:16" ht="45">
      <c r="A28" s="110">
        <v>18</v>
      </c>
      <c r="B28" s="113"/>
      <c r="C28" s="115" t="s">
        <v>173</v>
      </c>
      <c r="D28" s="116" t="s">
        <v>70</v>
      </c>
      <c r="E28" s="41">
        <v>2</v>
      </c>
      <c r="F28" s="112"/>
      <c r="G28" s="97"/>
      <c r="H28" s="97"/>
      <c r="I28" s="183">
        <v>0</v>
      </c>
      <c r="J28" s="49"/>
      <c r="K28" s="97"/>
      <c r="L28" s="97"/>
      <c r="M28" s="97"/>
      <c r="N28" s="97"/>
      <c r="O28" s="97"/>
      <c r="P28" s="97"/>
    </row>
    <row r="29" spans="1:16" ht="60">
      <c r="A29" s="110">
        <v>19</v>
      </c>
      <c r="B29" s="113"/>
      <c r="C29" s="115" t="s">
        <v>172</v>
      </c>
      <c r="D29" s="116" t="s">
        <v>70</v>
      </c>
      <c r="E29" s="41">
        <v>2</v>
      </c>
      <c r="F29" s="112"/>
      <c r="G29" s="97"/>
      <c r="H29" s="97"/>
      <c r="I29" s="183">
        <v>0</v>
      </c>
      <c r="J29" s="49"/>
      <c r="K29" s="97"/>
      <c r="L29" s="97"/>
      <c r="M29" s="97"/>
      <c r="N29" s="97"/>
      <c r="O29" s="97"/>
      <c r="P29" s="97"/>
    </row>
    <row r="30" spans="1:16" ht="45">
      <c r="A30" s="110">
        <v>20</v>
      </c>
      <c r="B30" s="113"/>
      <c r="C30" s="115" t="s">
        <v>169</v>
      </c>
      <c r="D30" s="116" t="s">
        <v>70</v>
      </c>
      <c r="E30" s="41">
        <v>2</v>
      </c>
      <c r="F30" s="112"/>
      <c r="G30" s="97"/>
      <c r="H30" s="97"/>
      <c r="I30" s="183">
        <v>0</v>
      </c>
      <c r="J30" s="49"/>
      <c r="K30" s="97"/>
      <c r="L30" s="97"/>
      <c r="M30" s="97"/>
      <c r="N30" s="97"/>
      <c r="O30" s="97"/>
      <c r="P30" s="97"/>
    </row>
    <row r="31" spans="1:16" ht="60">
      <c r="A31" s="110">
        <v>21</v>
      </c>
      <c r="B31" s="113"/>
      <c r="C31" s="115" t="s">
        <v>171</v>
      </c>
      <c r="D31" s="116" t="s">
        <v>70</v>
      </c>
      <c r="E31" s="41">
        <v>2</v>
      </c>
      <c r="F31" s="112"/>
      <c r="G31" s="97"/>
      <c r="H31" s="97"/>
      <c r="I31" s="183">
        <v>0</v>
      </c>
      <c r="J31" s="49"/>
      <c r="K31" s="97"/>
      <c r="L31" s="97"/>
      <c r="M31" s="97"/>
      <c r="N31" s="97"/>
      <c r="O31" s="97"/>
      <c r="P31" s="97"/>
    </row>
    <row r="32" spans="1:16" ht="60">
      <c r="A32" s="110">
        <v>22</v>
      </c>
      <c r="B32" s="113"/>
      <c r="C32" s="115" t="s">
        <v>215</v>
      </c>
      <c r="D32" s="116" t="s">
        <v>70</v>
      </c>
      <c r="E32" s="41">
        <v>2</v>
      </c>
      <c r="F32" s="112"/>
      <c r="G32" s="97"/>
      <c r="H32" s="97"/>
      <c r="I32" s="183">
        <v>0</v>
      </c>
      <c r="J32" s="49"/>
      <c r="K32" s="97"/>
      <c r="L32" s="97"/>
      <c r="M32" s="97"/>
      <c r="N32" s="97"/>
      <c r="O32" s="97"/>
      <c r="P32" s="97"/>
    </row>
    <row r="33" spans="1:16" ht="45">
      <c r="A33" s="110">
        <v>23</v>
      </c>
      <c r="B33" s="113"/>
      <c r="C33" s="115" t="s">
        <v>176</v>
      </c>
      <c r="D33" s="116" t="s">
        <v>70</v>
      </c>
      <c r="E33" s="41">
        <v>2</v>
      </c>
      <c r="F33" s="112"/>
      <c r="G33" s="97"/>
      <c r="H33" s="97"/>
      <c r="I33" s="183">
        <v>0</v>
      </c>
      <c r="J33" s="49"/>
      <c r="K33" s="97"/>
      <c r="L33" s="97"/>
      <c r="M33" s="97"/>
      <c r="N33" s="97"/>
      <c r="O33" s="97"/>
      <c r="P33" s="97"/>
    </row>
    <row r="34" spans="1:16" ht="45">
      <c r="A34" s="110">
        <v>24</v>
      </c>
      <c r="B34" s="113"/>
      <c r="C34" s="115" t="s">
        <v>170</v>
      </c>
      <c r="D34" s="116" t="s">
        <v>70</v>
      </c>
      <c r="E34" s="41">
        <v>2</v>
      </c>
      <c r="F34" s="112"/>
      <c r="G34" s="97"/>
      <c r="H34" s="97"/>
      <c r="I34" s="183">
        <v>0</v>
      </c>
      <c r="J34" s="49"/>
      <c r="K34" s="97"/>
      <c r="L34" s="97"/>
      <c r="M34" s="97"/>
      <c r="N34" s="97"/>
      <c r="O34" s="97"/>
      <c r="P34" s="97"/>
    </row>
    <row r="35" spans="1:16">
      <c r="A35" s="110">
        <v>25</v>
      </c>
      <c r="B35" s="113"/>
      <c r="C35" s="117" t="s">
        <v>111</v>
      </c>
      <c r="D35" s="116" t="s">
        <v>70</v>
      </c>
      <c r="E35" s="41">
        <v>2</v>
      </c>
      <c r="F35" s="112"/>
      <c r="G35" s="49"/>
      <c r="H35" s="97"/>
      <c r="I35" s="183">
        <v>0</v>
      </c>
      <c r="J35" s="49"/>
      <c r="K35" s="97"/>
      <c r="L35" s="97"/>
      <c r="M35" s="97"/>
      <c r="N35" s="97"/>
      <c r="O35" s="97"/>
      <c r="P35" s="97"/>
    </row>
    <row r="36" spans="1:16">
      <c r="A36" s="110">
        <v>26</v>
      </c>
      <c r="B36" s="113"/>
      <c r="C36" s="117" t="s">
        <v>112</v>
      </c>
      <c r="D36" s="116" t="s">
        <v>70</v>
      </c>
      <c r="E36" s="41">
        <v>2</v>
      </c>
      <c r="F36" s="112"/>
      <c r="G36" s="49"/>
      <c r="H36" s="97"/>
      <c r="I36" s="183">
        <v>0</v>
      </c>
      <c r="J36" s="49"/>
      <c r="K36" s="97"/>
      <c r="L36" s="97"/>
      <c r="M36" s="97"/>
      <c r="N36" s="97"/>
      <c r="O36" s="97"/>
      <c r="P36" s="97"/>
    </row>
    <row r="37" spans="1:16">
      <c r="A37" s="110">
        <v>27</v>
      </c>
      <c r="B37" s="113"/>
      <c r="C37" s="96" t="s">
        <v>113</v>
      </c>
      <c r="D37" s="116" t="s">
        <v>70</v>
      </c>
      <c r="E37" s="97">
        <v>2</v>
      </c>
      <c r="F37" s="112"/>
      <c r="G37" s="49"/>
      <c r="H37" s="97"/>
      <c r="I37" s="183">
        <v>0</v>
      </c>
      <c r="J37" s="49"/>
      <c r="K37" s="97"/>
      <c r="L37" s="97"/>
      <c r="M37" s="97"/>
      <c r="N37" s="97"/>
      <c r="O37" s="97"/>
      <c r="P37" s="97"/>
    </row>
    <row r="38" spans="1:16">
      <c r="A38" s="110">
        <v>28</v>
      </c>
      <c r="B38" s="113"/>
      <c r="C38" s="96" t="s">
        <v>114</v>
      </c>
      <c r="D38" s="116" t="s">
        <v>70</v>
      </c>
      <c r="E38" s="97">
        <v>2</v>
      </c>
      <c r="F38" s="112"/>
      <c r="G38" s="49"/>
      <c r="H38" s="97"/>
      <c r="I38" s="183">
        <v>0</v>
      </c>
      <c r="J38" s="49"/>
      <c r="K38" s="97"/>
      <c r="L38" s="97"/>
      <c r="M38" s="97"/>
      <c r="N38" s="97"/>
      <c r="O38" s="97"/>
      <c r="P38" s="97"/>
    </row>
    <row r="39" spans="1:16">
      <c r="A39" s="110">
        <v>29</v>
      </c>
      <c r="B39" s="113"/>
      <c r="C39" s="96" t="s">
        <v>177</v>
      </c>
      <c r="D39" s="116" t="s">
        <v>27</v>
      </c>
      <c r="E39" s="97">
        <v>224</v>
      </c>
      <c r="F39" s="112"/>
      <c r="G39" s="49"/>
      <c r="H39" s="97"/>
      <c r="I39" s="183">
        <v>0</v>
      </c>
      <c r="J39" s="49"/>
      <c r="K39" s="97"/>
      <c r="L39" s="97"/>
      <c r="M39" s="97"/>
      <c r="N39" s="97"/>
      <c r="O39" s="97"/>
      <c r="P39" s="97"/>
    </row>
    <row r="40" spans="1:16">
      <c r="A40" s="110">
        <v>30</v>
      </c>
      <c r="B40" s="113"/>
      <c r="C40" s="95" t="s">
        <v>232</v>
      </c>
      <c r="D40" s="116" t="s">
        <v>70</v>
      </c>
      <c r="E40" s="97">
        <v>60</v>
      </c>
      <c r="F40" s="112"/>
      <c r="G40" s="49"/>
      <c r="H40" s="97"/>
      <c r="I40" s="183">
        <v>0</v>
      </c>
      <c r="J40" s="49"/>
      <c r="K40" s="97"/>
      <c r="L40" s="97"/>
      <c r="M40" s="97"/>
      <c r="N40" s="97"/>
      <c r="O40" s="97"/>
      <c r="P40" s="97"/>
    </row>
    <row r="41" spans="1:16" ht="30">
      <c r="A41" s="110">
        <v>31</v>
      </c>
      <c r="B41" s="113"/>
      <c r="C41" s="96" t="s">
        <v>256</v>
      </c>
      <c r="D41" s="116" t="s">
        <v>70</v>
      </c>
      <c r="E41" s="97">
        <v>6</v>
      </c>
      <c r="F41" s="112"/>
      <c r="G41" s="49"/>
      <c r="H41" s="97"/>
      <c r="I41" s="183">
        <v>0</v>
      </c>
      <c r="J41" s="49"/>
      <c r="K41" s="97"/>
      <c r="L41" s="97"/>
      <c r="M41" s="97"/>
      <c r="N41" s="97"/>
      <c r="O41" s="97"/>
      <c r="P41" s="97"/>
    </row>
    <row r="42" spans="1:16" ht="30">
      <c r="A42" s="110">
        <v>32</v>
      </c>
      <c r="B42" s="113"/>
      <c r="C42" s="118" t="s">
        <v>233</v>
      </c>
      <c r="D42" s="116" t="s">
        <v>70</v>
      </c>
      <c r="E42" s="97">
        <v>48</v>
      </c>
      <c r="F42" s="112"/>
      <c r="G42" s="49"/>
      <c r="H42" s="97"/>
      <c r="I42" s="183">
        <v>0</v>
      </c>
      <c r="J42" s="49"/>
      <c r="K42" s="97"/>
      <c r="L42" s="97"/>
      <c r="M42" s="97"/>
      <c r="N42" s="97"/>
      <c r="O42" s="97"/>
      <c r="P42" s="97"/>
    </row>
    <row r="43" spans="1:16" ht="30">
      <c r="A43" s="110">
        <v>33</v>
      </c>
      <c r="B43" s="113"/>
      <c r="C43" s="118" t="s">
        <v>234</v>
      </c>
      <c r="D43" s="116" t="s">
        <v>70</v>
      </c>
      <c r="E43" s="97">
        <v>44</v>
      </c>
      <c r="F43" s="112"/>
      <c r="G43" s="49"/>
      <c r="H43" s="97"/>
      <c r="I43" s="183">
        <v>0</v>
      </c>
      <c r="J43" s="49"/>
      <c r="K43" s="97"/>
      <c r="L43" s="97"/>
      <c r="M43" s="97"/>
      <c r="N43" s="97"/>
      <c r="O43" s="97"/>
      <c r="P43" s="97"/>
    </row>
    <row r="44" spans="1:16" ht="30">
      <c r="A44" s="110">
        <v>34</v>
      </c>
      <c r="B44" s="113"/>
      <c r="C44" s="118" t="s">
        <v>245</v>
      </c>
      <c r="D44" s="116" t="s">
        <v>70</v>
      </c>
      <c r="E44" s="97">
        <v>12</v>
      </c>
      <c r="F44" s="112"/>
      <c r="G44" s="49"/>
      <c r="H44" s="97"/>
      <c r="I44" s="183">
        <v>0</v>
      </c>
      <c r="J44" s="49"/>
      <c r="K44" s="97"/>
      <c r="L44" s="97"/>
      <c r="M44" s="97"/>
      <c r="N44" s="97"/>
      <c r="O44" s="97"/>
      <c r="P44" s="97"/>
    </row>
    <row r="45" spans="1:16" ht="30">
      <c r="A45" s="110">
        <v>35</v>
      </c>
      <c r="B45" s="113"/>
      <c r="C45" s="118" t="s">
        <v>235</v>
      </c>
      <c r="D45" s="116" t="s">
        <v>70</v>
      </c>
      <c r="E45" s="97">
        <v>18</v>
      </c>
      <c r="F45" s="112"/>
      <c r="G45" s="49"/>
      <c r="H45" s="97"/>
      <c r="I45" s="183">
        <v>0</v>
      </c>
      <c r="J45" s="49"/>
      <c r="K45" s="97"/>
      <c r="L45" s="97"/>
      <c r="M45" s="97"/>
      <c r="N45" s="97"/>
      <c r="O45" s="97"/>
      <c r="P45" s="97"/>
    </row>
    <row r="46" spans="1:16" ht="30">
      <c r="A46" s="110">
        <v>36</v>
      </c>
      <c r="B46" s="113"/>
      <c r="C46" s="118" t="s">
        <v>236</v>
      </c>
      <c r="D46" s="116" t="s">
        <v>70</v>
      </c>
      <c r="E46" s="97">
        <v>88</v>
      </c>
      <c r="F46" s="112"/>
      <c r="G46" s="49"/>
      <c r="H46" s="97"/>
      <c r="I46" s="183">
        <v>0</v>
      </c>
      <c r="J46" s="49"/>
      <c r="K46" s="97"/>
      <c r="L46" s="97"/>
      <c r="M46" s="97"/>
      <c r="N46" s="97"/>
      <c r="O46" s="97"/>
      <c r="P46" s="97"/>
    </row>
    <row r="47" spans="1:16" ht="30">
      <c r="A47" s="110">
        <v>37</v>
      </c>
      <c r="B47" s="113"/>
      <c r="C47" s="118" t="s">
        <v>237</v>
      </c>
      <c r="D47" s="116" t="s">
        <v>70</v>
      </c>
      <c r="E47" s="97">
        <v>12</v>
      </c>
      <c r="F47" s="112"/>
      <c r="G47" s="49"/>
      <c r="H47" s="97"/>
      <c r="I47" s="183">
        <v>0</v>
      </c>
      <c r="J47" s="49"/>
      <c r="K47" s="97"/>
      <c r="L47" s="97"/>
      <c r="M47" s="97"/>
      <c r="N47" s="97"/>
      <c r="O47" s="97"/>
      <c r="P47" s="97"/>
    </row>
    <row r="48" spans="1:16" ht="30">
      <c r="A48" s="110">
        <v>38</v>
      </c>
      <c r="B48" s="113"/>
      <c r="C48" s="118" t="s">
        <v>238</v>
      </c>
      <c r="D48" s="116" t="s">
        <v>70</v>
      </c>
      <c r="E48" s="97">
        <v>2</v>
      </c>
      <c r="F48" s="112"/>
      <c r="G48" s="49"/>
      <c r="H48" s="97"/>
      <c r="I48" s="183">
        <v>0</v>
      </c>
      <c r="J48" s="49"/>
      <c r="K48" s="97"/>
      <c r="L48" s="97"/>
      <c r="M48" s="97"/>
      <c r="N48" s="97"/>
      <c r="O48" s="97"/>
      <c r="P48" s="97"/>
    </row>
    <row r="49" spans="1:16" ht="30">
      <c r="A49" s="110">
        <v>39</v>
      </c>
      <c r="B49" s="113"/>
      <c r="C49" s="118" t="s">
        <v>239</v>
      </c>
      <c r="D49" s="116" t="s">
        <v>70</v>
      </c>
      <c r="E49" s="97">
        <v>2</v>
      </c>
      <c r="F49" s="112"/>
      <c r="G49" s="49"/>
      <c r="H49" s="97"/>
      <c r="I49" s="183">
        <v>0</v>
      </c>
      <c r="J49" s="49"/>
      <c r="K49" s="97"/>
      <c r="L49" s="97"/>
      <c r="M49" s="97"/>
      <c r="N49" s="97"/>
      <c r="O49" s="97"/>
      <c r="P49" s="97"/>
    </row>
    <row r="50" spans="1:16" ht="30">
      <c r="A50" s="110">
        <v>40</v>
      </c>
      <c r="B50" s="113"/>
      <c r="C50" s="165" t="s">
        <v>231</v>
      </c>
      <c r="D50" s="116" t="s">
        <v>70</v>
      </c>
      <c r="E50" s="97">
        <v>2</v>
      </c>
      <c r="F50" s="112"/>
      <c r="G50" s="49"/>
      <c r="H50" s="97"/>
      <c r="I50" s="183">
        <v>0</v>
      </c>
      <c r="J50" s="49"/>
      <c r="K50" s="97"/>
      <c r="L50" s="97"/>
      <c r="M50" s="97"/>
      <c r="N50" s="97"/>
      <c r="O50" s="97"/>
      <c r="P50" s="97"/>
    </row>
    <row r="51" spans="1:16" ht="30">
      <c r="A51" s="110">
        <v>41</v>
      </c>
      <c r="B51" s="113"/>
      <c r="C51" s="165" t="s">
        <v>257</v>
      </c>
      <c r="D51" s="116" t="s">
        <v>70</v>
      </c>
      <c r="E51" s="97">
        <v>2</v>
      </c>
      <c r="F51" s="112"/>
      <c r="G51" s="49"/>
      <c r="H51" s="97"/>
      <c r="I51" s="183">
        <v>0</v>
      </c>
      <c r="J51" s="49"/>
      <c r="K51" s="97"/>
      <c r="L51" s="97"/>
      <c r="M51" s="97"/>
      <c r="N51" s="97"/>
      <c r="O51" s="97"/>
      <c r="P51" s="97"/>
    </row>
    <row r="52" spans="1:16">
      <c r="A52" s="110">
        <v>42</v>
      </c>
      <c r="B52" s="113"/>
      <c r="C52" s="119" t="s">
        <v>181</v>
      </c>
      <c r="D52" s="116" t="s">
        <v>70</v>
      </c>
      <c r="E52" s="97">
        <v>2</v>
      </c>
      <c r="F52" s="112"/>
      <c r="G52" s="49"/>
      <c r="H52" s="97"/>
      <c r="I52" s="183">
        <v>0</v>
      </c>
      <c r="J52" s="49"/>
      <c r="K52" s="97"/>
      <c r="L52" s="97"/>
      <c r="M52" s="97"/>
      <c r="N52" s="97"/>
      <c r="O52" s="97"/>
      <c r="P52" s="97"/>
    </row>
    <row r="53" spans="1:16">
      <c r="A53" s="110">
        <v>43</v>
      </c>
      <c r="B53" s="113"/>
      <c r="C53" s="119" t="s">
        <v>182</v>
      </c>
      <c r="D53" s="116" t="s">
        <v>70</v>
      </c>
      <c r="E53" s="97">
        <v>2</v>
      </c>
      <c r="F53" s="112"/>
      <c r="G53" s="49"/>
      <c r="H53" s="97"/>
      <c r="I53" s="183">
        <v>0</v>
      </c>
      <c r="J53" s="49"/>
      <c r="K53" s="97"/>
      <c r="L53" s="97"/>
      <c r="M53" s="97"/>
      <c r="N53" s="97"/>
      <c r="O53" s="97"/>
      <c r="P53" s="97"/>
    </row>
    <row r="54" spans="1:16">
      <c r="A54" s="110">
        <v>44</v>
      </c>
      <c r="B54" s="113"/>
      <c r="C54" s="119" t="s">
        <v>183</v>
      </c>
      <c r="D54" s="116" t="s">
        <v>70</v>
      </c>
      <c r="E54" s="97">
        <v>2</v>
      </c>
      <c r="F54" s="112"/>
      <c r="G54" s="49"/>
      <c r="H54" s="97"/>
      <c r="I54" s="183">
        <v>0</v>
      </c>
      <c r="J54" s="49"/>
      <c r="K54" s="97"/>
      <c r="L54" s="97"/>
      <c r="M54" s="97"/>
      <c r="N54" s="97"/>
      <c r="O54" s="97"/>
      <c r="P54" s="97"/>
    </row>
    <row r="55" spans="1:16">
      <c r="A55" s="110">
        <v>45</v>
      </c>
      <c r="B55" s="113"/>
      <c r="C55" s="119" t="s">
        <v>184</v>
      </c>
      <c r="D55" s="116" t="s">
        <v>70</v>
      </c>
      <c r="E55" s="97">
        <v>2</v>
      </c>
      <c r="F55" s="112"/>
      <c r="G55" s="49"/>
      <c r="H55" s="97"/>
      <c r="I55" s="183">
        <v>0</v>
      </c>
      <c r="J55" s="49"/>
      <c r="K55" s="97"/>
      <c r="L55" s="97"/>
      <c r="M55" s="97"/>
      <c r="N55" s="97"/>
      <c r="O55" s="97"/>
      <c r="P55" s="97"/>
    </row>
    <row r="56" spans="1:16" ht="30">
      <c r="A56" s="110">
        <v>46</v>
      </c>
      <c r="B56" s="113"/>
      <c r="C56" s="96" t="s">
        <v>178</v>
      </c>
      <c r="D56" s="116" t="s">
        <v>70</v>
      </c>
      <c r="E56" s="97">
        <v>2</v>
      </c>
      <c r="F56" s="112"/>
      <c r="G56" s="49"/>
      <c r="H56" s="97"/>
      <c r="I56" s="183">
        <v>0</v>
      </c>
      <c r="J56" s="49"/>
      <c r="K56" s="97"/>
      <c r="L56" s="97"/>
      <c r="M56" s="97"/>
      <c r="N56" s="97"/>
      <c r="O56" s="97"/>
      <c r="P56" s="97"/>
    </row>
    <row r="57" spans="1:16" ht="30">
      <c r="A57" s="110">
        <v>47</v>
      </c>
      <c r="B57" s="113"/>
      <c r="C57" s="96" t="s">
        <v>179</v>
      </c>
      <c r="D57" s="116" t="s">
        <v>70</v>
      </c>
      <c r="E57" s="97">
        <v>2</v>
      </c>
      <c r="F57" s="112"/>
      <c r="G57" s="49"/>
      <c r="H57" s="97"/>
      <c r="I57" s="183">
        <v>0</v>
      </c>
      <c r="J57" s="49"/>
      <c r="K57" s="97"/>
      <c r="L57" s="97"/>
      <c r="M57" s="97"/>
      <c r="N57" s="97"/>
      <c r="O57" s="97"/>
      <c r="P57" s="97"/>
    </row>
    <row r="58" spans="1:16" ht="30">
      <c r="A58" s="110">
        <v>48</v>
      </c>
      <c r="B58" s="113"/>
      <c r="C58" s="96" t="s">
        <v>240</v>
      </c>
      <c r="D58" s="116" t="s">
        <v>70</v>
      </c>
      <c r="E58" s="97">
        <v>4</v>
      </c>
      <c r="F58" s="112"/>
      <c r="G58" s="49"/>
      <c r="H58" s="97"/>
      <c r="I58" s="183">
        <v>0</v>
      </c>
      <c r="J58" s="49"/>
      <c r="K58" s="97"/>
      <c r="L58" s="97"/>
      <c r="M58" s="97"/>
      <c r="N58" s="97"/>
      <c r="O58" s="97"/>
      <c r="P58" s="97"/>
    </row>
    <row r="59" spans="1:16" ht="30">
      <c r="A59" s="110">
        <v>49</v>
      </c>
      <c r="B59" s="113"/>
      <c r="C59" s="96" t="s">
        <v>180</v>
      </c>
      <c r="D59" s="116" t="s">
        <v>70</v>
      </c>
      <c r="E59" s="97">
        <v>4</v>
      </c>
      <c r="F59" s="112"/>
      <c r="G59" s="97"/>
      <c r="H59" s="97"/>
      <c r="I59" s="183">
        <v>0</v>
      </c>
      <c r="J59" s="49"/>
      <c r="K59" s="97"/>
      <c r="L59" s="97"/>
      <c r="M59" s="97"/>
      <c r="N59" s="97"/>
      <c r="O59" s="97"/>
      <c r="P59" s="97"/>
    </row>
    <row r="60" spans="1:16" ht="30">
      <c r="A60" s="110">
        <v>50</v>
      </c>
      <c r="B60" s="113"/>
      <c r="C60" s="96" t="s">
        <v>185</v>
      </c>
      <c r="D60" s="116" t="s">
        <v>70</v>
      </c>
      <c r="E60" s="97">
        <v>1</v>
      </c>
      <c r="F60" s="112"/>
      <c r="G60" s="49"/>
      <c r="H60" s="97"/>
      <c r="I60" s="183">
        <v>0</v>
      </c>
      <c r="J60" s="49"/>
      <c r="K60" s="97"/>
      <c r="L60" s="97"/>
      <c r="M60" s="97"/>
      <c r="N60" s="97"/>
      <c r="O60" s="97"/>
      <c r="P60" s="97"/>
    </row>
    <row r="61" spans="1:16" ht="30">
      <c r="A61" s="110">
        <v>51</v>
      </c>
      <c r="B61" s="113"/>
      <c r="C61" s="96" t="s">
        <v>186</v>
      </c>
      <c r="D61" s="116" t="s">
        <v>70</v>
      </c>
      <c r="E61" s="97">
        <v>1</v>
      </c>
      <c r="F61" s="112"/>
      <c r="G61" s="49"/>
      <c r="H61" s="97"/>
      <c r="I61" s="183">
        <v>0</v>
      </c>
      <c r="J61" s="49"/>
      <c r="K61" s="97"/>
      <c r="L61" s="97"/>
      <c r="M61" s="97"/>
      <c r="N61" s="97"/>
      <c r="O61" s="97"/>
      <c r="P61" s="97"/>
    </row>
    <row r="62" spans="1:16" ht="30">
      <c r="A62" s="110">
        <v>52</v>
      </c>
      <c r="B62" s="113"/>
      <c r="C62" s="96" t="s">
        <v>187</v>
      </c>
      <c r="D62" s="116" t="s">
        <v>70</v>
      </c>
      <c r="E62" s="97">
        <v>8</v>
      </c>
      <c r="F62" s="112"/>
      <c r="G62" s="49"/>
      <c r="H62" s="97"/>
      <c r="I62" s="183">
        <v>0</v>
      </c>
      <c r="J62" s="49"/>
      <c r="K62" s="97"/>
      <c r="L62" s="97"/>
      <c r="M62" s="97"/>
      <c r="N62" s="97"/>
      <c r="O62" s="97"/>
      <c r="P62" s="97"/>
    </row>
    <row r="63" spans="1:16">
      <c r="A63" s="110">
        <v>53</v>
      </c>
      <c r="B63" s="113"/>
      <c r="C63" s="95" t="s">
        <v>188</v>
      </c>
      <c r="D63" s="116" t="s">
        <v>70</v>
      </c>
      <c r="E63" s="97">
        <v>2</v>
      </c>
      <c r="F63" s="112"/>
      <c r="G63" s="49"/>
      <c r="H63" s="97"/>
      <c r="I63" s="183">
        <v>0</v>
      </c>
      <c r="J63" s="49"/>
      <c r="K63" s="97"/>
      <c r="L63" s="97"/>
      <c r="M63" s="97"/>
      <c r="N63" s="97"/>
      <c r="O63" s="97"/>
      <c r="P63" s="97"/>
    </row>
    <row r="64" spans="1:16">
      <c r="A64" s="110">
        <v>54</v>
      </c>
      <c r="B64" s="113"/>
      <c r="C64" s="95" t="s">
        <v>189</v>
      </c>
      <c r="D64" s="116" t="s">
        <v>70</v>
      </c>
      <c r="E64" s="97">
        <v>2</v>
      </c>
      <c r="F64" s="112"/>
      <c r="G64" s="49"/>
      <c r="H64" s="97"/>
      <c r="I64" s="183">
        <v>0</v>
      </c>
      <c r="J64" s="49"/>
      <c r="K64" s="97"/>
      <c r="L64" s="97"/>
      <c r="M64" s="97"/>
      <c r="N64" s="97"/>
      <c r="O64" s="97"/>
      <c r="P64" s="97"/>
    </row>
    <row r="65" spans="1:16" ht="30">
      <c r="A65" s="110">
        <v>55</v>
      </c>
      <c r="B65" s="113"/>
      <c r="C65" s="118" t="s">
        <v>190</v>
      </c>
      <c r="D65" s="116" t="s">
        <v>70</v>
      </c>
      <c r="E65" s="97">
        <v>1</v>
      </c>
      <c r="F65" s="112"/>
      <c r="G65" s="49"/>
      <c r="H65" s="97"/>
      <c r="I65" s="183">
        <v>0</v>
      </c>
      <c r="J65" s="49"/>
      <c r="K65" s="97"/>
      <c r="L65" s="97"/>
      <c r="M65" s="97"/>
      <c r="N65" s="97"/>
      <c r="O65" s="97"/>
      <c r="P65" s="97"/>
    </row>
    <row r="66" spans="1:16" ht="30">
      <c r="A66" s="110">
        <v>56</v>
      </c>
      <c r="B66" s="113"/>
      <c r="C66" s="118" t="s">
        <v>191</v>
      </c>
      <c r="D66" s="116" t="s">
        <v>70</v>
      </c>
      <c r="E66" s="97">
        <v>1</v>
      </c>
      <c r="F66" s="112"/>
      <c r="G66" s="49"/>
      <c r="H66" s="97"/>
      <c r="I66" s="183">
        <v>0</v>
      </c>
      <c r="J66" s="49"/>
      <c r="K66" s="97"/>
      <c r="L66" s="97"/>
      <c r="M66" s="97"/>
      <c r="N66" s="97"/>
      <c r="O66" s="97"/>
      <c r="P66" s="97"/>
    </row>
    <row r="67" spans="1:16" ht="30">
      <c r="A67" s="110">
        <v>57</v>
      </c>
      <c r="B67" s="113"/>
      <c r="C67" s="120" t="s">
        <v>247</v>
      </c>
      <c r="D67" s="116" t="s">
        <v>70</v>
      </c>
      <c r="E67" s="41">
        <v>2</v>
      </c>
      <c r="F67" s="112"/>
      <c r="G67" s="49"/>
      <c r="H67" s="97"/>
      <c r="I67" s="183">
        <v>0</v>
      </c>
      <c r="J67" s="49"/>
      <c r="K67" s="97"/>
      <c r="L67" s="97"/>
      <c r="M67" s="97"/>
      <c r="N67" s="97"/>
      <c r="O67" s="97"/>
      <c r="P67" s="97"/>
    </row>
    <row r="68" spans="1:16">
      <c r="A68" s="110">
        <v>58</v>
      </c>
      <c r="B68" s="113"/>
      <c r="C68" s="121" t="s">
        <v>115</v>
      </c>
      <c r="D68" s="116" t="s">
        <v>70</v>
      </c>
      <c r="E68" s="97">
        <v>10</v>
      </c>
      <c r="F68" s="112"/>
      <c r="G68" s="49"/>
      <c r="H68" s="97"/>
      <c r="I68" s="183">
        <v>0</v>
      </c>
      <c r="J68" s="49"/>
      <c r="K68" s="97"/>
      <c r="L68" s="97"/>
      <c r="M68" s="97"/>
      <c r="N68" s="97"/>
      <c r="O68" s="97"/>
      <c r="P68" s="97"/>
    </row>
    <row r="69" spans="1:16">
      <c r="A69" s="110">
        <v>59</v>
      </c>
      <c r="B69" s="113"/>
      <c r="C69" s="121" t="s">
        <v>241</v>
      </c>
      <c r="D69" s="116" t="s">
        <v>70</v>
      </c>
      <c r="E69" s="97">
        <v>40</v>
      </c>
      <c r="F69" s="112"/>
      <c r="G69" s="49"/>
      <c r="H69" s="97"/>
      <c r="I69" s="183">
        <v>0</v>
      </c>
      <c r="J69" s="49"/>
      <c r="K69" s="97"/>
      <c r="L69" s="97"/>
      <c r="M69" s="97"/>
      <c r="N69" s="97"/>
      <c r="O69" s="97"/>
      <c r="P69" s="97"/>
    </row>
    <row r="70" spans="1:16">
      <c r="A70" s="110">
        <v>60</v>
      </c>
      <c r="B70" s="113"/>
      <c r="C70" s="121" t="s">
        <v>242</v>
      </c>
      <c r="D70" s="116" t="s">
        <v>70</v>
      </c>
      <c r="E70" s="97">
        <v>20</v>
      </c>
      <c r="F70" s="112"/>
      <c r="G70" s="49"/>
      <c r="H70" s="97"/>
      <c r="I70" s="183">
        <v>0</v>
      </c>
      <c r="J70" s="49"/>
      <c r="K70" s="97"/>
      <c r="L70" s="97"/>
      <c r="M70" s="97"/>
      <c r="N70" s="97"/>
      <c r="O70" s="97"/>
      <c r="P70" s="97"/>
    </row>
    <row r="71" spans="1:16">
      <c r="A71" s="110">
        <v>61</v>
      </c>
      <c r="B71" s="113"/>
      <c r="C71" s="121" t="s">
        <v>243</v>
      </c>
      <c r="D71" s="116" t="s">
        <v>70</v>
      </c>
      <c r="E71" s="97">
        <v>96</v>
      </c>
      <c r="F71" s="112"/>
      <c r="G71" s="49"/>
      <c r="H71" s="97"/>
      <c r="I71" s="183">
        <v>0</v>
      </c>
      <c r="J71" s="49"/>
      <c r="K71" s="97"/>
      <c r="L71" s="97"/>
      <c r="M71" s="97"/>
      <c r="N71" s="97"/>
      <c r="O71" s="97"/>
      <c r="P71" s="97"/>
    </row>
    <row r="72" spans="1:16">
      <c r="A72" s="110">
        <v>62</v>
      </c>
      <c r="B72" s="113"/>
      <c r="C72" s="121" t="s">
        <v>244</v>
      </c>
      <c r="D72" s="94" t="s">
        <v>73</v>
      </c>
      <c r="E72" s="97">
        <v>16</v>
      </c>
      <c r="F72" s="112"/>
      <c r="G72" s="49"/>
      <c r="H72" s="97"/>
      <c r="I72" s="183">
        <v>0</v>
      </c>
      <c r="J72" s="49"/>
      <c r="K72" s="97"/>
      <c r="L72" s="97"/>
      <c r="M72" s="97"/>
      <c r="N72" s="97"/>
      <c r="O72" s="97"/>
      <c r="P72" s="97"/>
    </row>
    <row r="73" spans="1:16">
      <c r="A73" s="110">
        <v>63</v>
      </c>
      <c r="B73" s="113"/>
      <c r="C73" s="117" t="s">
        <v>38</v>
      </c>
      <c r="D73" s="116" t="s">
        <v>70</v>
      </c>
      <c r="E73" s="41">
        <v>2</v>
      </c>
      <c r="F73" s="122"/>
      <c r="G73" s="49"/>
      <c r="H73" s="41"/>
      <c r="I73" s="183">
        <v>0</v>
      </c>
      <c r="J73" s="123"/>
      <c r="K73" s="41"/>
      <c r="L73" s="41"/>
      <c r="M73" s="41"/>
      <c r="N73" s="41"/>
      <c r="O73" s="41"/>
      <c r="P73" s="41"/>
    </row>
    <row r="74" spans="1:16">
      <c r="A74" s="110">
        <v>64</v>
      </c>
      <c r="B74" s="113"/>
      <c r="C74" s="117" t="s">
        <v>39</v>
      </c>
      <c r="D74" s="116" t="s">
        <v>27</v>
      </c>
      <c r="E74" s="41">
        <v>4</v>
      </c>
      <c r="F74" s="122"/>
      <c r="G74" s="49"/>
      <c r="H74" s="41"/>
      <c r="I74" s="183">
        <v>0</v>
      </c>
      <c r="J74" s="123"/>
      <c r="K74" s="41"/>
      <c r="L74" s="41"/>
      <c r="M74" s="41"/>
      <c r="N74" s="41"/>
      <c r="O74" s="41"/>
      <c r="P74" s="41"/>
    </row>
    <row r="75" spans="1:16" ht="30">
      <c r="A75" s="110">
        <v>65</v>
      </c>
      <c r="B75" s="113"/>
      <c r="C75" s="124" t="s">
        <v>210</v>
      </c>
      <c r="D75" s="116" t="s">
        <v>70</v>
      </c>
      <c r="E75" s="41">
        <v>2</v>
      </c>
      <c r="F75" s="122"/>
      <c r="G75" s="40"/>
      <c r="H75" s="41"/>
      <c r="I75" s="41"/>
      <c r="J75" s="123"/>
      <c r="K75" s="97"/>
      <c r="L75" s="97"/>
      <c r="M75" s="97"/>
      <c r="N75" s="97"/>
      <c r="O75" s="97"/>
      <c r="P75" s="97"/>
    </row>
    <row r="76" spans="1:16">
      <c r="A76" s="110">
        <v>66</v>
      </c>
      <c r="B76" s="113"/>
      <c r="C76" s="125" t="s">
        <v>116</v>
      </c>
      <c r="D76" s="116" t="s">
        <v>70</v>
      </c>
      <c r="E76" s="41">
        <v>2</v>
      </c>
      <c r="F76" s="122"/>
      <c r="G76" s="40"/>
      <c r="H76" s="97"/>
      <c r="I76" s="41"/>
      <c r="J76" s="123"/>
      <c r="K76" s="41"/>
      <c r="L76" s="41"/>
      <c r="M76" s="41"/>
      <c r="N76" s="41"/>
      <c r="O76" s="41"/>
      <c r="P76" s="41"/>
    </row>
    <row r="77" spans="1:16" ht="30">
      <c r="A77" s="110">
        <v>67</v>
      </c>
      <c r="B77" s="113"/>
      <c r="C77" s="126" t="s">
        <v>117</v>
      </c>
      <c r="D77" s="127" t="s">
        <v>27</v>
      </c>
      <c r="E77" s="41">
        <v>1</v>
      </c>
      <c r="F77" s="122"/>
      <c r="G77" s="97"/>
      <c r="H77" s="97"/>
      <c r="I77" s="41"/>
      <c r="J77" s="123"/>
      <c r="K77" s="97"/>
      <c r="L77" s="97"/>
      <c r="M77" s="97"/>
      <c r="N77" s="97"/>
      <c r="O77" s="97"/>
      <c r="P77" s="97"/>
    </row>
    <row r="78" spans="1:16">
      <c r="A78" s="110">
        <v>68</v>
      </c>
      <c r="B78" s="113"/>
      <c r="C78" s="128" t="s">
        <v>118</v>
      </c>
      <c r="D78" s="127" t="s">
        <v>27</v>
      </c>
      <c r="E78" s="41">
        <v>1</v>
      </c>
      <c r="F78" s="122"/>
      <c r="G78" s="40"/>
      <c r="H78" s="41"/>
      <c r="I78" s="41"/>
      <c r="J78" s="123"/>
      <c r="K78" s="41"/>
      <c r="L78" s="41"/>
      <c r="M78" s="41"/>
      <c r="N78" s="41"/>
      <c r="O78" s="41"/>
      <c r="P78" s="41"/>
    </row>
    <row r="79" spans="1:16">
      <c r="A79" s="110">
        <v>69</v>
      </c>
      <c r="B79" s="113"/>
      <c r="C79" s="117" t="s">
        <v>100</v>
      </c>
      <c r="D79" s="116" t="s">
        <v>35</v>
      </c>
      <c r="E79" s="41">
        <v>0.1</v>
      </c>
      <c r="F79" s="122"/>
      <c r="G79" s="49"/>
      <c r="H79" s="41"/>
      <c r="I79" s="116"/>
      <c r="J79" s="123"/>
      <c r="K79" s="41"/>
      <c r="L79" s="41"/>
      <c r="M79" s="41"/>
      <c r="N79" s="41"/>
      <c r="O79" s="41"/>
      <c r="P79" s="41"/>
    </row>
    <row r="80" spans="1:16">
      <c r="A80" s="110">
        <v>70</v>
      </c>
      <c r="B80" s="113"/>
      <c r="C80" s="117" t="s">
        <v>205</v>
      </c>
      <c r="D80" s="116" t="s">
        <v>35</v>
      </c>
      <c r="E80" s="41">
        <v>1.5</v>
      </c>
      <c r="F80" s="122"/>
      <c r="G80" s="49"/>
      <c r="H80" s="41"/>
      <c r="I80" s="41"/>
      <c r="J80" s="123"/>
      <c r="K80" s="41"/>
      <c r="L80" s="41"/>
      <c r="M80" s="41"/>
      <c r="N80" s="41"/>
      <c r="O80" s="41"/>
      <c r="P80" s="41"/>
    </row>
    <row r="81" spans="1:16">
      <c r="A81" s="110">
        <v>71</v>
      </c>
      <c r="B81" s="113"/>
      <c r="C81" s="117" t="s">
        <v>40</v>
      </c>
      <c r="D81" s="116" t="s">
        <v>41</v>
      </c>
      <c r="E81" s="41">
        <v>0.01</v>
      </c>
      <c r="F81" s="122"/>
      <c r="G81" s="49"/>
      <c r="H81" s="41"/>
      <c r="I81" s="116"/>
      <c r="J81" s="123"/>
      <c r="K81" s="41"/>
      <c r="L81" s="41"/>
      <c r="M81" s="41"/>
      <c r="N81" s="41"/>
      <c r="O81" s="41"/>
      <c r="P81" s="41"/>
    </row>
    <row r="82" spans="1:16">
      <c r="A82" s="110">
        <v>72</v>
      </c>
      <c r="B82" s="113"/>
      <c r="C82" s="117" t="s">
        <v>42</v>
      </c>
      <c r="D82" s="116" t="s">
        <v>41</v>
      </c>
      <c r="E82" s="41">
        <v>0.01</v>
      </c>
      <c r="F82" s="122"/>
      <c r="G82" s="49"/>
      <c r="H82" s="41"/>
      <c r="I82" s="41"/>
      <c r="J82" s="123"/>
      <c r="K82" s="41"/>
      <c r="L82" s="41"/>
      <c r="M82" s="41"/>
      <c r="N82" s="41"/>
      <c r="O82" s="41"/>
      <c r="P82" s="41"/>
    </row>
    <row r="83" spans="1:16">
      <c r="A83" s="110">
        <v>73</v>
      </c>
      <c r="B83" s="113"/>
      <c r="C83" s="117" t="s">
        <v>74</v>
      </c>
      <c r="D83" s="116" t="s">
        <v>41</v>
      </c>
      <c r="E83" s="41">
        <v>0.01</v>
      </c>
      <c r="F83" s="122"/>
      <c r="G83" s="49"/>
      <c r="H83" s="41"/>
      <c r="I83" s="41"/>
      <c r="J83" s="123"/>
      <c r="K83" s="41"/>
      <c r="L83" s="41"/>
      <c r="M83" s="41"/>
      <c r="N83" s="41"/>
      <c r="O83" s="41"/>
      <c r="P83" s="41"/>
    </row>
    <row r="84" spans="1:16">
      <c r="A84" s="110">
        <v>74</v>
      </c>
      <c r="B84" s="113"/>
      <c r="C84" s="95" t="s">
        <v>119</v>
      </c>
      <c r="D84" s="94" t="s">
        <v>27</v>
      </c>
      <c r="E84" s="97">
        <v>5</v>
      </c>
      <c r="F84" s="129"/>
      <c r="G84" s="49"/>
      <c r="H84" s="97"/>
      <c r="I84" s="97"/>
      <c r="J84" s="97"/>
      <c r="K84" s="97"/>
      <c r="L84" s="97"/>
      <c r="M84" s="97"/>
      <c r="N84" s="97"/>
      <c r="O84" s="97"/>
      <c r="P84" s="97"/>
    </row>
    <row r="85" spans="1:16">
      <c r="A85" s="110">
        <v>75</v>
      </c>
      <c r="B85" s="113"/>
      <c r="C85" s="117" t="s">
        <v>37</v>
      </c>
      <c r="D85" s="116" t="s">
        <v>27</v>
      </c>
      <c r="E85" s="41">
        <v>1507</v>
      </c>
      <c r="F85" s="122"/>
      <c r="G85" s="49"/>
      <c r="H85" s="41"/>
      <c r="I85" s="183">
        <v>0</v>
      </c>
      <c r="J85" s="123"/>
      <c r="K85" s="41"/>
      <c r="L85" s="41"/>
      <c r="M85" s="41"/>
      <c r="N85" s="41"/>
      <c r="O85" s="41"/>
      <c r="P85" s="41"/>
    </row>
    <row r="86" spans="1:16" ht="30">
      <c r="A86" s="110">
        <v>76</v>
      </c>
      <c r="B86" s="113"/>
      <c r="C86" s="96" t="s">
        <v>123</v>
      </c>
      <c r="D86" s="94" t="s">
        <v>70</v>
      </c>
      <c r="E86" s="97">
        <v>2</v>
      </c>
      <c r="F86" s="129"/>
      <c r="G86" s="49"/>
      <c r="H86" s="97"/>
      <c r="I86" s="97"/>
      <c r="J86" s="97"/>
      <c r="K86" s="97"/>
      <c r="L86" s="97"/>
      <c r="M86" s="97"/>
      <c r="N86" s="97"/>
      <c r="O86" s="97"/>
      <c r="P86" s="97"/>
    </row>
    <row r="87" spans="1:16" ht="30">
      <c r="A87" s="110">
        <v>77</v>
      </c>
      <c r="B87" s="113"/>
      <c r="C87" s="96" t="s">
        <v>124</v>
      </c>
      <c r="D87" s="94" t="s">
        <v>70</v>
      </c>
      <c r="E87" s="97">
        <v>2</v>
      </c>
      <c r="F87" s="129"/>
      <c r="G87" s="49"/>
      <c r="H87" s="97"/>
      <c r="I87" s="97"/>
      <c r="J87" s="97"/>
      <c r="K87" s="97"/>
      <c r="L87" s="97"/>
      <c r="M87" s="97"/>
      <c r="N87" s="97"/>
      <c r="O87" s="97"/>
      <c r="P87" s="97"/>
    </row>
    <row r="88" spans="1:16" ht="30">
      <c r="A88" s="110">
        <v>78</v>
      </c>
      <c r="B88" s="113"/>
      <c r="C88" s="96" t="s">
        <v>201</v>
      </c>
      <c r="D88" s="94" t="s">
        <v>70</v>
      </c>
      <c r="E88" s="41">
        <v>2</v>
      </c>
      <c r="F88" s="122"/>
      <c r="G88" s="49"/>
      <c r="H88" s="97"/>
      <c r="I88" s="97"/>
      <c r="J88" s="97"/>
      <c r="K88" s="97"/>
      <c r="L88" s="97"/>
      <c r="M88" s="97"/>
      <c r="N88" s="97"/>
      <c r="O88" s="97"/>
      <c r="P88" s="97"/>
    </row>
    <row r="89" spans="1:16" ht="30">
      <c r="A89" s="110">
        <v>79</v>
      </c>
      <c r="B89" s="113"/>
      <c r="C89" s="96" t="s">
        <v>202</v>
      </c>
      <c r="D89" s="94" t="s">
        <v>70</v>
      </c>
      <c r="E89" s="41">
        <v>2</v>
      </c>
      <c r="F89" s="122"/>
      <c r="G89" s="49"/>
      <c r="H89" s="97"/>
      <c r="I89" s="97"/>
      <c r="J89" s="97"/>
      <c r="K89" s="97"/>
      <c r="L89" s="97"/>
      <c r="M89" s="97"/>
      <c r="N89" s="97"/>
      <c r="O89" s="97"/>
      <c r="P89" s="97"/>
    </row>
    <row r="90" spans="1:16" ht="30">
      <c r="A90" s="110">
        <v>80</v>
      </c>
      <c r="B90" s="113"/>
      <c r="C90" s="96" t="s">
        <v>203</v>
      </c>
      <c r="D90" s="94" t="s">
        <v>70</v>
      </c>
      <c r="E90" s="41">
        <v>2</v>
      </c>
      <c r="F90" s="122"/>
      <c r="G90" s="49"/>
      <c r="H90" s="97"/>
      <c r="I90" s="97"/>
      <c r="J90" s="97"/>
      <c r="K90" s="97"/>
      <c r="L90" s="97"/>
      <c r="M90" s="97"/>
      <c r="N90" s="97"/>
      <c r="O90" s="97"/>
      <c r="P90" s="97"/>
    </row>
    <row r="91" spans="1:16">
      <c r="A91" s="110">
        <v>81</v>
      </c>
      <c r="B91" s="113"/>
      <c r="C91" s="130" t="s">
        <v>83</v>
      </c>
      <c r="D91" s="94" t="s">
        <v>72</v>
      </c>
      <c r="E91" s="97">
        <v>1</v>
      </c>
      <c r="F91" s="129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1:16">
      <c r="A92" s="110"/>
      <c r="B92" s="113"/>
      <c r="C92" s="131" t="s">
        <v>101</v>
      </c>
      <c r="D92" s="94"/>
      <c r="E92" s="97"/>
      <c r="F92" s="129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1:16">
      <c r="A93" s="110">
        <v>1</v>
      </c>
      <c r="B93" s="113"/>
      <c r="C93" s="120" t="s">
        <v>44</v>
      </c>
      <c r="D93" s="132" t="s">
        <v>72</v>
      </c>
      <c r="E93" s="97">
        <v>1</v>
      </c>
      <c r="F93" s="129"/>
      <c r="G93" s="49"/>
      <c r="H93" s="97"/>
      <c r="I93" s="97"/>
      <c r="J93" s="97"/>
      <c r="K93" s="97"/>
      <c r="L93" s="97"/>
      <c r="M93" s="97"/>
      <c r="N93" s="97"/>
      <c r="O93" s="97"/>
      <c r="P93" s="97"/>
    </row>
    <row r="94" spans="1:16">
      <c r="A94" s="110">
        <v>2</v>
      </c>
      <c r="B94" s="113"/>
      <c r="C94" s="117" t="s">
        <v>43</v>
      </c>
      <c r="D94" s="116" t="s">
        <v>72</v>
      </c>
      <c r="E94" s="41">
        <v>1</v>
      </c>
      <c r="F94" s="47"/>
      <c r="G94" s="40"/>
      <c r="H94" s="41"/>
      <c r="I94" s="116"/>
      <c r="J94" s="41"/>
      <c r="K94" s="41"/>
      <c r="L94" s="41"/>
      <c r="M94" s="41"/>
      <c r="N94" s="41"/>
      <c r="O94" s="41"/>
      <c r="P94" s="41"/>
    </row>
    <row r="95" spans="1:16">
      <c r="A95" s="116">
        <v>3</v>
      </c>
      <c r="B95" s="113"/>
      <c r="C95" s="133" t="s">
        <v>102</v>
      </c>
      <c r="D95" s="134" t="s">
        <v>72</v>
      </c>
      <c r="E95" s="41">
        <v>1</v>
      </c>
      <c r="F95" s="47"/>
      <c r="G95" s="40"/>
      <c r="H95" s="41"/>
      <c r="I95" s="41"/>
      <c r="J95" s="41"/>
      <c r="K95" s="41"/>
      <c r="L95" s="41"/>
      <c r="M95" s="41"/>
      <c r="N95" s="41"/>
      <c r="O95" s="41"/>
      <c r="P95" s="41"/>
    </row>
    <row r="96" spans="1:16">
      <c r="A96" s="110">
        <v>4</v>
      </c>
      <c r="B96" s="113"/>
      <c r="C96" s="133" t="s">
        <v>81</v>
      </c>
      <c r="D96" s="134" t="s">
        <v>72</v>
      </c>
      <c r="E96" s="41">
        <v>1</v>
      </c>
      <c r="F96" s="47"/>
      <c r="G96" s="40"/>
      <c r="H96" s="41"/>
      <c r="I96" s="41"/>
      <c r="J96" s="41"/>
      <c r="K96" s="41"/>
      <c r="L96" s="41"/>
      <c r="M96" s="41"/>
      <c r="N96" s="41"/>
      <c r="O96" s="41"/>
      <c r="P96" s="41"/>
    </row>
    <row r="97" spans="1:1018">
      <c r="A97" s="110">
        <v>5</v>
      </c>
      <c r="B97" s="113"/>
      <c r="C97" s="135" t="s">
        <v>45</v>
      </c>
      <c r="D97" s="134" t="s">
        <v>72</v>
      </c>
      <c r="E97" s="41">
        <v>1</v>
      </c>
      <c r="F97" s="47"/>
      <c r="G97" s="49"/>
      <c r="H97" s="41"/>
      <c r="I97" s="41"/>
      <c r="J97" s="41"/>
      <c r="K97" s="41"/>
      <c r="L97" s="41"/>
      <c r="M97" s="41"/>
      <c r="N97" s="41"/>
      <c r="O97" s="41"/>
      <c r="P97" s="41"/>
    </row>
    <row r="98" spans="1:1018">
      <c r="A98" s="94"/>
      <c r="B98" s="207" t="s">
        <v>254</v>
      </c>
      <c r="C98" s="208"/>
      <c r="D98" s="208"/>
      <c r="E98" s="208"/>
      <c r="F98" s="208"/>
      <c r="G98" s="208"/>
      <c r="H98" s="208"/>
      <c r="I98" s="208"/>
      <c r="J98" s="208"/>
      <c r="K98" s="209"/>
      <c r="L98" s="136">
        <f>SUM(L11:L97)</f>
        <v>0</v>
      </c>
      <c r="M98" s="136">
        <f>SUM(M11:M97)</f>
        <v>0</v>
      </c>
      <c r="N98" s="136">
        <f>SUM(N11:N97)</f>
        <v>0</v>
      </c>
      <c r="O98" s="136">
        <f>SUM(O11:O97)</f>
        <v>0</v>
      </c>
      <c r="P98" s="136">
        <f>SUM(P11:P97)</f>
        <v>0</v>
      </c>
    </row>
    <row r="99" spans="1:1018">
      <c r="E99" s="108"/>
    </row>
    <row r="100" spans="1:1018" ht="15" customHeight="1">
      <c r="A100" s="103" t="s">
        <v>58</v>
      </c>
      <c r="B100" s="86"/>
      <c r="C100" s="104"/>
      <c r="D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86"/>
      <c r="IY100" s="86"/>
      <c r="IZ100" s="86"/>
      <c r="JA100" s="86"/>
      <c r="JB100" s="86"/>
      <c r="JC100" s="86"/>
      <c r="JD100" s="86"/>
      <c r="JE100" s="86"/>
      <c r="JF100" s="86"/>
      <c r="JG100" s="86"/>
      <c r="JH100" s="86"/>
      <c r="JI100" s="86"/>
      <c r="JJ100" s="86"/>
      <c r="JK100" s="86"/>
      <c r="JL100" s="86"/>
      <c r="JM100" s="86"/>
      <c r="JN100" s="86"/>
      <c r="JO100" s="86"/>
      <c r="JP100" s="86"/>
      <c r="JQ100" s="86"/>
      <c r="JR100" s="86"/>
      <c r="JS100" s="86"/>
      <c r="JT100" s="86"/>
      <c r="JU100" s="86"/>
      <c r="JV100" s="86"/>
      <c r="JW100" s="86"/>
      <c r="JX100" s="86"/>
      <c r="JY100" s="86"/>
      <c r="JZ100" s="86"/>
      <c r="KA100" s="86"/>
      <c r="KB100" s="86"/>
      <c r="KC100" s="86"/>
      <c r="KD100" s="86"/>
      <c r="KE100" s="86"/>
      <c r="KF100" s="86"/>
      <c r="KG100" s="86"/>
      <c r="KH100" s="86"/>
      <c r="KI100" s="86"/>
      <c r="KJ100" s="86"/>
      <c r="KK100" s="86"/>
      <c r="KL100" s="86"/>
      <c r="KM100" s="86"/>
      <c r="KN100" s="86"/>
      <c r="KO100" s="86"/>
      <c r="KP100" s="86"/>
      <c r="KQ100" s="86"/>
      <c r="KR100" s="86"/>
      <c r="KS100" s="86"/>
      <c r="KT100" s="86"/>
      <c r="KU100" s="86"/>
      <c r="KV100" s="86"/>
      <c r="KW100" s="86"/>
      <c r="KX100" s="86"/>
      <c r="KY100" s="86"/>
      <c r="KZ100" s="86"/>
      <c r="LA100" s="86"/>
      <c r="LB100" s="86"/>
      <c r="LC100" s="86"/>
      <c r="LD100" s="86"/>
      <c r="LE100" s="86"/>
      <c r="LF100" s="86"/>
      <c r="LG100" s="86"/>
      <c r="LH100" s="86"/>
      <c r="LI100" s="86"/>
      <c r="LJ100" s="86"/>
      <c r="LK100" s="86"/>
      <c r="LL100" s="86"/>
      <c r="LM100" s="86"/>
      <c r="LN100" s="86"/>
      <c r="LO100" s="86"/>
      <c r="LP100" s="86"/>
      <c r="LQ100" s="86"/>
      <c r="LR100" s="86"/>
      <c r="LS100" s="86"/>
      <c r="LT100" s="86"/>
      <c r="LU100" s="86"/>
      <c r="LV100" s="86"/>
      <c r="LW100" s="86"/>
      <c r="LX100" s="86"/>
      <c r="LY100" s="86"/>
      <c r="LZ100" s="86"/>
      <c r="MA100" s="86"/>
      <c r="MB100" s="86"/>
      <c r="MC100" s="86"/>
      <c r="MD100" s="86"/>
      <c r="ME100" s="86"/>
      <c r="MF100" s="86"/>
      <c r="MG100" s="86"/>
      <c r="MH100" s="86"/>
      <c r="MI100" s="86"/>
      <c r="MJ100" s="86"/>
      <c r="MK100" s="86"/>
      <c r="ML100" s="86"/>
      <c r="MM100" s="86"/>
      <c r="MN100" s="86"/>
      <c r="MO100" s="86"/>
      <c r="MP100" s="86"/>
      <c r="MQ100" s="86"/>
      <c r="MR100" s="86"/>
      <c r="MS100" s="86"/>
      <c r="MT100" s="86"/>
      <c r="MU100" s="86"/>
      <c r="MV100" s="86"/>
      <c r="MW100" s="86"/>
      <c r="MX100" s="86"/>
      <c r="MY100" s="86"/>
      <c r="MZ100" s="86"/>
      <c r="NA100" s="86"/>
      <c r="NB100" s="86"/>
      <c r="NC100" s="86"/>
      <c r="ND100" s="86"/>
      <c r="NE100" s="86"/>
      <c r="NF100" s="86"/>
      <c r="NG100" s="86"/>
      <c r="NH100" s="86"/>
      <c r="NI100" s="86"/>
      <c r="NJ100" s="86"/>
      <c r="NK100" s="86"/>
      <c r="NL100" s="86"/>
      <c r="NM100" s="86"/>
      <c r="NN100" s="86"/>
      <c r="NO100" s="86"/>
      <c r="NP100" s="86"/>
      <c r="NQ100" s="86"/>
      <c r="NR100" s="86"/>
      <c r="NS100" s="86"/>
      <c r="NT100" s="86"/>
      <c r="NU100" s="86"/>
      <c r="NV100" s="86"/>
      <c r="NW100" s="86"/>
      <c r="NX100" s="86"/>
      <c r="NY100" s="86"/>
      <c r="NZ100" s="86"/>
      <c r="OA100" s="86"/>
      <c r="OB100" s="86"/>
      <c r="OC100" s="86"/>
      <c r="OD100" s="86"/>
      <c r="OE100" s="86"/>
      <c r="OF100" s="86"/>
      <c r="OG100" s="86"/>
      <c r="OH100" s="86"/>
      <c r="OI100" s="86"/>
      <c r="OJ100" s="86"/>
      <c r="OK100" s="86"/>
      <c r="OL100" s="86"/>
      <c r="OM100" s="86"/>
      <c r="ON100" s="86"/>
      <c r="OO100" s="86"/>
      <c r="OP100" s="86"/>
      <c r="OQ100" s="86"/>
      <c r="OR100" s="86"/>
      <c r="OS100" s="86"/>
      <c r="OT100" s="86"/>
      <c r="OU100" s="86"/>
      <c r="OV100" s="86"/>
      <c r="OW100" s="86"/>
      <c r="OX100" s="86"/>
      <c r="OY100" s="86"/>
      <c r="OZ100" s="86"/>
      <c r="PA100" s="86"/>
      <c r="PB100" s="86"/>
      <c r="PC100" s="86"/>
      <c r="PD100" s="86"/>
      <c r="PE100" s="86"/>
      <c r="PF100" s="86"/>
      <c r="PG100" s="86"/>
      <c r="PH100" s="86"/>
      <c r="PI100" s="86"/>
      <c r="PJ100" s="86"/>
      <c r="PK100" s="86"/>
      <c r="PL100" s="86"/>
      <c r="PM100" s="86"/>
      <c r="PN100" s="86"/>
      <c r="PO100" s="86"/>
      <c r="PP100" s="86"/>
      <c r="PQ100" s="86"/>
      <c r="PR100" s="86"/>
      <c r="PS100" s="86"/>
      <c r="PT100" s="86"/>
      <c r="PU100" s="86"/>
      <c r="PV100" s="86"/>
      <c r="PW100" s="86"/>
      <c r="PX100" s="86"/>
      <c r="PY100" s="86"/>
      <c r="PZ100" s="86"/>
      <c r="QA100" s="86"/>
      <c r="QB100" s="86"/>
      <c r="QC100" s="86"/>
      <c r="QD100" s="86"/>
      <c r="QE100" s="86"/>
      <c r="QF100" s="86"/>
      <c r="QG100" s="86"/>
      <c r="QH100" s="86"/>
      <c r="QI100" s="86"/>
      <c r="QJ100" s="86"/>
      <c r="QK100" s="86"/>
      <c r="QL100" s="86"/>
      <c r="QM100" s="86"/>
      <c r="QN100" s="86"/>
      <c r="QO100" s="86"/>
      <c r="QP100" s="86"/>
      <c r="QQ100" s="86"/>
      <c r="QR100" s="86"/>
      <c r="QS100" s="86"/>
      <c r="QT100" s="86"/>
      <c r="QU100" s="86"/>
      <c r="QV100" s="86"/>
      <c r="QW100" s="86"/>
      <c r="QX100" s="86"/>
      <c r="QY100" s="86"/>
      <c r="QZ100" s="86"/>
      <c r="RA100" s="86"/>
      <c r="RB100" s="86"/>
      <c r="RC100" s="86"/>
      <c r="RD100" s="86"/>
      <c r="RE100" s="86"/>
      <c r="RF100" s="86"/>
      <c r="RG100" s="86"/>
      <c r="RH100" s="86"/>
      <c r="RI100" s="86"/>
      <c r="RJ100" s="86"/>
      <c r="RK100" s="86"/>
      <c r="RL100" s="86"/>
      <c r="RM100" s="86"/>
      <c r="RN100" s="86"/>
      <c r="RO100" s="86"/>
      <c r="RP100" s="86"/>
      <c r="RQ100" s="86"/>
      <c r="RR100" s="86"/>
      <c r="RS100" s="86"/>
      <c r="RT100" s="86"/>
      <c r="RU100" s="86"/>
      <c r="RV100" s="86"/>
      <c r="RW100" s="86"/>
      <c r="RX100" s="86"/>
      <c r="RY100" s="86"/>
      <c r="RZ100" s="86"/>
      <c r="SA100" s="86"/>
      <c r="SB100" s="86"/>
      <c r="SC100" s="86"/>
      <c r="SD100" s="86"/>
      <c r="SE100" s="86"/>
      <c r="SF100" s="86"/>
      <c r="SG100" s="86"/>
      <c r="SH100" s="86"/>
      <c r="SI100" s="86"/>
      <c r="SJ100" s="86"/>
      <c r="SK100" s="86"/>
      <c r="SL100" s="86"/>
      <c r="SM100" s="86"/>
      <c r="SN100" s="86"/>
      <c r="SO100" s="86"/>
      <c r="SP100" s="86"/>
      <c r="SQ100" s="86"/>
      <c r="SR100" s="86"/>
      <c r="SS100" s="86"/>
      <c r="ST100" s="86"/>
      <c r="SU100" s="86"/>
      <c r="SV100" s="86"/>
      <c r="SW100" s="86"/>
      <c r="SX100" s="86"/>
      <c r="SY100" s="86"/>
      <c r="SZ100" s="86"/>
      <c r="TA100" s="86"/>
      <c r="TB100" s="86"/>
      <c r="TC100" s="86"/>
      <c r="TD100" s="86"/>
      <c r="TE100" s="86"/>
      <c r="TF100" s="86"/>
      <c r="TG100" s="86"/>
      <c r="TH100" s="86"/>
      <c r="TI100" s="86"/>
      <c r="TJ100" s="86"/>
      <c r="TK100" s="86"/>
      <c r="TL100" s="86"/>
      <c r="TM100" s="86"/>
      <c r="TN100" s="86"/>
      <c r="TO100" s="86"/>
      <c r="TP100" s="86"/>
      <c r="TQ100" s="86"/>
      <c r="TR100" s="86"/>
      <c r="TS100" s="86"/>
      <c r="TT100" s="86"/>
      <c r="TU100" s="86"/>
      <c r="TV100" s="86"/>
      <c r="TW100" s="86"/>
      <c r="TX100" s="86"/>
      <c r="TY100" s="86"/>
      <c r="TZ100" s="86"/>
      <c r="UA100" s="86"/>
      <c r="UB100" s="86"/>
      <c r="UC100" s="86"/>
      <c r="UD100" s="86"/>
      <c r="UE100" s="86"/>
      <c r="UF100" s="86"/>
      <c r="UG100" s="86"/>
      <c r="UH100" s="86"/>
      <c r="UI100" s="86"/>
      <c r="UJ100" s="86"/>
      <c r="UK100" s="86"/>
      <c r="UL100" s="86"/>
      <c r="UM100" s="86"/>
      <c r="UN100" s="86"/>
      <c r="UO100" s="86"/>
      <c r="UP100" s="86"/>
      <c r="UQ100" s="86"/>
      <c r="UR100" s="86"/>
      <c r="US100" s="86"/>
      <c r="UT100" s="86"/>
      <c r="UU100" s="86"/>
      <c r="UV100" s="86"/>
      <c r="UW100" s="86"/>
      <c r="UX100" s="86"/>
      <c r="UY100" s="86"/>
      <c r="UZ100" s="86"/>
      <c r="VA100" s="86"/>
      <c r="VB100" s="86"/>
      <c r="VC100" s="86"/>
      <c r="VD100" s="86"/>
      <c r="VE100" s="86"/>
      <c r="VF100" s="86"/>
      <c r="VG100" s="86"/>
      <c r="VH100" s="86"/>
      <c r="VI100" s="86"/>
      <c r="VJ100" s="86"/>
      <c r="VK100" s="86"/>
      <c r="VL100" s="86"/>
      <c r="VM100" s="86"/>
      <c r="VN100" s="86"/>
      <c r="VO100" s="86"/>
      <c r="VP100" s="86"/>
      <c r="VQ100" s="86"/>
      <c r="VR100" s="86"/>
      <c r="VS100" s="86"/>
      <c r="VT100" s="86"/>
      <c r="VU100" s="86"/>
      <c r="VV100" s="86"/>
      <c r="VW100" s="86"/>
      <c r="VX100" s="86"/>
      <c r="VY100" s="86"/>
      <c r="VZ100" s="86"/>
      <c r="WA100" s="86"/>
      <c r="WB100" s="86"/>
      <c r="WC100" s="86"/>
      <c r="WD100" s="86"/>
      <c r="WE100" s="86"/>
      <c r="WF100" s="86"/>
      <c r="WG100" s="86"/>
      <c r="WH100" s="86"/>
      <c r="WI100" s="86"/>
      <c r="WJ100" s="86"/>
      <c r="WK100" s="86"/>
      <c r="WL100" s="86"/>
      <c r="WM100" s="86"/>
      <c r="WN100" s="86"/>
      <c r="WO100" s="86"/>
      <c r="WP100" s="86"/>
      <c r="WQ100" s="86"/>
      <c r="WR100" s="86"/>
      <c r="WS100" s="86"/>
      <c r="WT100" s="86"/>
      <c r="WU100" s="86"/>
      <c r="WV100" s="86"/>
      <c r="WW100" s="86"/>
      <c r="WX100" s="86"/>
      <c r="WY100" s="86"/>
      <c r="WZ100" s="86"/>
      <c r="XA100" s="86"/>
      <c r="XB100" s="86"/>
      <c r="XC100" s="86"/>
      <c r="XD100" s="86"/>
      <c r="XE100" s="86"/>
      <c r="XF100" s="86"/>
      <c r="XG100" s="86"/>
      <c r="XH100" s="86"/>
      <c r="XI100" s="86"/>
      <c r="XJ100" s="86"/>
      <c r="XK100" s="86"/>
      <c r="XL100" s="86"/>
      <c r="XM100" s="86"/>
      <c r="XN100" s="86"/>
      <c r="XO100" s="86"/>
      <c r="XP100" s="86"/>
      <c r="XQ100" s="86"/>
      <c r="XR100" s="86"/>
      <c r="XS100" s="86"/>
      <c r="XT100" s="86"/>
      <c r="XU100" s="86"/>
      <c r="XV100" s="86"/>
      <c r="XW100" s="86"/>
      <c r="XX100" s="86"/>
      <c r="XY100" s="86"/>
      <c r="XZ100" s="86"/>
      <c r="YA100" s="86"/>
      <c r="YB100" s="86"/>
      <c r="YC100" s="86"/>
      <c r="YD100" s="86"/>
      <c r="YE100" s="86"/>
      <c r="YF100" s="86"/>
      <c r="YG100" s="86"/>
      <c r="YH100" s="86"/>
      <c r="YI100" s="86"/>
      <c r="YJ100" s="86"/>
      <c r="YK100" s="86"/>
      <c r="YL100" s="86"/>
      <c r="YM100" s="86"/>
      <c r="YN100" s="86"/>
      <c r="YO100" s="86"/>
      <c r="YP100" s="86"/>
      <c r="YQ100" s="86"/>
      <c r="YR100" s="86"/>
      <c r="YS100" s="86"/>
      <c r="YT100" s="86"/>
      <c r="YU100" s="86"/>
      <c r="YV100" s="86"/>
      <c r="YW100" s="86"/>
      <c r="YX100" s="86"/>
      <c r="YY100" s="86"/>
      <c r="YZ100" s="86"/>
      <c r="ZA100" s="86"/>
      <c r="ZB100" s="86"/>
      <c r="ZC100" s="86"/>
      <c r="ZD100" s="86"/>
      <c r="ZE100" s="86"/>
      <c r="ZF100" s="86"/>
      <c r="ZG100" s="86"/>
      <c r="ZH100" s="86"/>
      <c r="ZI100" s="86"/>
      <c r="ZJ100" s="86"/>
      <c r="ZK100" s="86"/>
      <c r="ZL100" s="86"/>
      <c r="ZM100" s="86"/>
      <c r="ZN100" s="86"/>
      <c r="ZO100" s="86"/>
      <c r="ZP100" s="86"/>
      <c r="ZQ100" s="86"/>
      <c r="ZR100" s="86"/>
      <c r="ZS100" s="86"/>
      <c r="ZT100" s="86"/>
      <c r="ZU100" s="86"/>
      <c r="ZV100" s="86"/>
      <c r="ZW100" s="86"/>
      <c r="ZX100" s="86"/>
      <c r="ZY100" s="86"/>
      <c r="ZZ100" s="86"/>
      <c r="AAA100" s="86"/>
      <c r="AAB100" s="86"/>
      <c r="AAC100" s="86"/>
      <c r="AAD100" s="86"/>
      <c r="AAE100" s="86"/>
      <c r="AAF100" s="86"/>
      <c r="AAG100" s="86"/>
      <c r="AAH100" s="86"/>
      <c r="AAI100" s="86"/>
      <c r="AAJ100" s="86"/>
      <c r="AAK100" s="86"/>
      <c r="AAL100" s="86"/>
      <c r="AAM100" s="86"/>
      <c r="AAN100" s="86"/>
      <c r="AAO100" s="86"/>
      <c r="AAP100" s="86"/>
      <c r="AAQ100" s="86"/>
      <c r="AAR100" s="86"/>
      <c r="AAS100" s="86"/>
      <c r="AAT100" s="86"/>
      <c r="AAU100" s="86"/>
      <c r="AAV100" s="86"/>
      <c r="AAW100" s="86"/>
      <c r="AAX100" s="86"/>
      <c r="AAY100" s="86"/>
      <c r="AAZ100" s="86"/>
      <c r="ABA100" s="86"/>
      <c r="ABB100" s="86"/>
      <c r="ABC100" s="86"/>
      <c r="ABD100" s="86"/>
      <c r="ABE100" s="86"/>
      <c r="ABF100" s="86"/>
      <c r="ABG100" s="86"/>
      <c r="ABH100" s="86"/>
      <c r="ABI100" s="86"/>
      <c r="ABJ100" s="86"/>
      <c r="ABK100" s="86"/>
      <c r="ABL100" s="86"/>
      <c r="ABM100" s="86"/>
      <c r="ABN100" s="86"/>
      <c r="ABO100" s="86"/>
      <c r="ABP100" s="86"/>
      <c r="ABQ100" s="86"/>
      <c r="ABR100" s="86"/>
      <c r="ABS100" s="86"/>
      <c r="ABT100" s="86"/>
      <c r="ABU100" s="86"/>
      <c r="ABV100" s="86"/>
      <c r="ABW100" s="86"/>
      <c r="ABX100" s="86"/>
      <c r="ABY100" s="86"/>
      <c r="ABZ100" s="86"/>
      <c r="ACA100" s="86"/>
      <c r="ACB100" s="86"/>
      <c r="ACC100" s="86"/>
      <c r="ACD100" s="86"/>
      <c r="ACE100" s="86"/>
      <c r="ACF100" s="86"/>
      <c r="ACG100" s="86"/>
      <c r="ACH100" s="86"/>
      <c r="ACI100" s="86"/>
      <c r="ACJ100" s="86"/>
      <c r="ACK100" s="86"/>
      <c r="ACL100" s="86"/>
      <c r="ACM100" s="86"/>
      <c r="ACN100" s="86"/>
      <c r="ACO100" s="86"/>
      <c r="ACP100" s="86"/>
      <c r="ACQ100" s="86"/>
      <c r="ACR100" s="86"/>
      <c r="ACS100" s="86"/>
      <c r="ACT100" s="86"/>
      <c r="ACU100" s="86"/>
      <c r="ACV100" s="86"/>
      <c r="ACW100" s="86"/>
      <c r="ACX100" s="86"/>
      <c r="ACY100" s="86"/>
      <c r="ACZ100" s="86"/>
      <c r="ADA100" s="86"/>
      <c r="ADB100" s="86"/>
      <c r="ADC100" s="86"/>
      <c r="ADD100" s="86"/>
      <c r="ADE100" s="86"/>
      <c r="ADF100" s="86"/>
      <c r="ADG100" s="86"/>
      <c r="ADH100" s="86"/>
      <c r="ADI100" s="86"/>
      <c r="ADJ100" s="86"/>
      <c r="ADK100" s="86"/>
      <c r="ADL100" s="86"/>
      <c r="ADM100" s="86"/>
      <c r="ADN100" s="86"/>
      <c r="ADO100" s="86"/>
      <c r="ADP100" s="86"/>
      <c r="ADQ100" s="86"/>
      <c r="ADR100" s="86"/>
      <c r="ADS100" s="86"/>
      <c r="ADT100" s="86"/>
      <c r="ADU100" s="86"/>
      <c r="ADV100" s="86"/>
      <c r="ADW100" s="86"/>
      <c r="ADX100" s="86"/>
      <c r="ADY100" s="86"/>
      <c r="ADZ100" s="86"/>
      <c r="AEA100" s="86"/>
      <c r="AEB100" s="86"/>
      <c r="AEC100" s="86"/>
      <c r="AED100" s="86"/>
      <c r="AEE100" s="86"/>
      <c r="AEF100" s="86"/>
      <c r="AEG100" s="86"/>
      <c r="AEH100" s="86"/>
      <c r="AEI100" s="86"/>
      <c r="AEJ100" s="86"/>
      <c r="AEK100" s="86"/>
      <c r="AEL100" s="86"/>
      <c r="AEM100" s="86"/>
      <c r="AEN100" s="86"/>
      <c r="AEO100" s="86"/>
      <c r="AEP100" s="86"/>
      <c r="AEQ100" s="86"/>
      <c r="AER100" s="86"/>
      <c r="AES100" s="86"/>
      <c r="AET100" s="86"/>
      <c r="AEU100" s="86"/>
      <c r="AEV100" s="86"/>
      <c r="AEW100" s="86"/>
      <c r="AEX100" s="86"/>
      <c r="AEY100" s="86"/>
      <c r="AEZ100" s="86"/>
      <c r="AFA100" s="86"/>
      <c r="AFB100" s="86"/>
      <c r="AFC100" s="86"/>
      <c r="AFD100" s="86"/>
      <c r="AFE100" s="86"/>
      <c r="AFF100" s="86"/>
      <c r="AFG100" s="86"/>
      <c r="AFH100" s="86"/>
      <c r="AFI100" s="86"/>
      <c r="AFJ100" s="86"/>
      <c r="AFK100" s="86"/>
      <c r="AFL100" s="86"/>
      <c r="AFM100" s="86"/>
      <c r="AFN100" s="86"/>
      <c r="AFO100" s="86"/>
      <c r="AFP100" s="86"/>
      <c r="AFQ100" s="86"/>
      <c r="AFR100" s="86"/>
      <c r="AFS100" s="86"/>
      <c r="AFT100" s="86"/>
      <c r="AFU100" s="86"/>
      <c r="AFV100" s="86"/>
      <c r="AFW100" s="86"/>
      <c r="AFX100" s="86"/>
      <c r="AFY100" s="86"/>
      <c r="AFZ100" s="86"/>
      <c r="AGA100" s="86"/>
      <c r="AGB100" s="86"/>
      <c r="AGC100" s="86"/>
      <c r="AGD100" s="86"/>
      <c r="AGE100" s="86"/>
      <c r="AGF100" s="86"/>
      <c r="AGG100" s="86"/>
      <c r="AGH100" s="86"/>
      <c r="AGI100" s="86"/>
      <c r="AGJ100" s="86"/>
      <c r="AGK100" s="86"/>
      <c r="AGL100" s="86"/>
      <c r="AGM100" s="86"/>
      <c r="AGN100" s="86"/>
      <c r="AGO100" s="86"/>
      <c r="AGP100" s="86"/>
      <c r="AGQ100" s="86"/>
      <c r="AGR100" s="86"/>
      <c r="AGS100" s="86"/>
      <c r="AGT100" s="86"/>
      <c r="AGU100" s="86"/>
      <c r="AGV100" s="86"/>
      <c r="AGW100" s="86"/>
      <c r="AGX100" s="86"/>
      <c r="AGY100" s="86"/>
      <c r="AGZ100" s="86"/>
      <c r="AHA100" s="86"/>
      <c r="AHB100" s="86"/>
      <c r="AHC100" s="86"/>
      <c r="AHD100" s="86"/>
      <c r="AHE100" s="86"/>
      <c r="AHF100" s="86"/>
      <c r="AHG100" s="86"/>
      <c r="AHH100" s="86"/>
      <c r="AHI100" s="86"/>
      <c r="AHJ100" s="86"/>
      <c r="AHK100" s="86"/>
      <c r="AHL100" s="86"/>
      <c r="AHM100" s="86"/>
      <c r="AHN100" s="86"/>
      <c r="AHO100" s="86"/>
      <c r="AHP100" s="86"/>
      <c r="AHQ100" s="86"/>
      <c r="AHR100" s="86"/>
      <c r="AHS100" s="86"/>
      <c r="AHT100" s="86"/>
      <c r="AHU100" s="86"/>
      <c r="AHV100" s="86"/>
      <c r="AHW100" s="86"/>
      <c r="AHX100" s="86"/>
      <c r="AHY100" s="86"/>
      <c r="AHZ100" s="86"/>
      <c r="AIA100" s="86"/>
      <c r="AIB100" s="86"/>
      <c r="AIC100" s="86"/>
      <c r="AID100" s="86"/>
      <c r="AIE100" s="86"/>
      <c r="AIF100" s="86"/>
      <c r="AIG100" s="86"/>
      <c r="AIH100" s="86"/>
      <c r="AII100" s="86"/>
      <c r="AIJ100" s="86"/>
      <c r="AIK100" s="86"/>
      <c r="AIL100" s="86"/>
      <c r="AIM100" s="86"/>
      <c r="AIN100" s="86"/>
      <c r="AIO100" s="86"/>
      <c r="AIP100" s="86"/>
      <c r="AIQ100" s="86"/>
      <c r="AIR100" s="86"/>
      <c r="AIS100" s="86"/>
      <c r="AIT100" s="86"/>
      <c r="AIU100" s="86"/>
      <c r="AIV100" s="86"/>
      <c r="AIW100" s="86"/>
      <c r="AIX100" s="86"/>
      <c r="AIY100" s="86"/>
      <c r="AIZ100" s="86"/>
      <c r="AJA100" s="86"/>
      <c r="AJB100" s="86"/>
      <c r="AJC100" s="86"/>
      <c r="AJD100" s="86"/>
      <c r="AJE100" s="86"/>
      <c r="AJF100" s="86"/>
      <c r="AJG100" s="86"/>
      <c r="AJH100" s="86"/>
      <c r="AJI100" s="86"/>
      <c r="AJJ100" s="86"/>
      <c r="AJK100" s="86"/>
      <c r="AJL100" s="86"/>
      <c r="AJM100" s="86"/>
      <c r="AJN100" s="86"/>
      <c r="AJO100" s="86"/>
      <c r="AJP100" s="86"/>
      <c r="AJQ100" s="86"/>
      <c r="AJR100" s="86"/>
      <c r="AJS100" s="86"/>
      <c r="AJT100" s="86"/>
      <c r="AJU100" s="86"/>
      <c r="AJV100" s="86"/>
      <c r="AJW100" s="86"/>
      <c r="AJX100" s="86"/>
      <c r="AJY100" s="86"/>
      <c r="AJZ100" s="86"/>
      <c r="AKA100" s="86"/>
      <c r="AKB100" s="86"/>
      <c r="AKC100" s="86"/>
      <c r="AKD100" s="86"/>
      <c r="AKE100" s="86"/>
      <c r="AKF100" s="86"/>
      <c r="AKG100" s="86"/>
      <c r="AKH100" s="86"/>
      <c r="AKI100" s="86"/>
      <c r="AKJ100" s="86"/>
      <c r="AKK100" s="86"/>
      <c r="AKL100" s="86"/>
      <c r="AKM100" s="86"/>
      <c r="AKN100" s="86"/>
      <c r="AKO100" s="86"/>
      <c r="AKP100" s="86"/>
      <c r="AKQ100" s="86"/>
      <c r="AKR100" s="86"/>
      <c r="AKS100" s="86"/>
      <c r="AKT100" s="86"/>
      <c r="AKU100" s="86"/>
      <c r="AKV100" s="86"/>
      <c r="AKW100" s="86"/>
      <c r="AKX100" s="86"/>
      <c r="AKY100" s="86"/>
      <c r="AKZ100" s="86"/>
      <c r="ALA100" s="86"/>
      <c r="ALB100" s="86"/>
      <c r="ALC100" s="86"/>
      <c r="ALD100" s="86"/>
      <c r="ALE100" s="86"/>
      <c r="ALF100" s="86"/>
      <c r="ALG100" s="86"/>
      <c r="ALH100" s="86"/>
      <c r="ALI100" s="86"/>
      <c r="ALJ100" s="86"/>
      <c r="ALK100" s="86"/>
      <c r="ALL100" s="86"/>
      <c r="ALM100" s="86"/>
      <c r="ALN100" s="86"/>
      <c r="ALO100" s="86"/>
      <c r="ALP100" s="86"/>
      <c r="ALQ100" s="86"/>
      <c r="ALR100" s="86"/>
      <c r="ALS100" s="86"/>
      <c r="ALT100" s="86"/>
      <c r="ALU100" s="86"/>
      <c r="ALV100" s="86"/>
      <c r="ALW100" s="86"/>
      <c r="ALX100" s="86"/>
      <c r="ALY100" s="86"/>
      <c r="ALZ100" s="86"/>
      <c r="AMA100" s="86"/>
      <c r="AMB100" s="86"/>
      <c r="AMC100" s="86"/>
      <c r="AMD100" s="86"/>
    </row>
    <row r="101" spans="1:1018" ht="15.75" customHeight="1">
      <c r="A101" s="105"/>
      <c r="B101" s="86"/>
      <c r="C101" s="106" t="s">
        <v>10</v>
      </c>
      <c r="D101" s="105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86"/>
      <c r="IY101" s="86"/>
      <c r="IZ101" s="86"/>
      <c r="JA101" s="86"/>
      <c r="JB101" s="86"/>
      <c r="JC101" s="86"/>
      <c r="JD101" s="86"/>
      <c r="JE101" s="86"/>
      <c r="JF101" s="86"/>
      <c r="JG101" s="86"/>
      <c r="JH101" s="86"/>
      <c r="JI101" s="86"/>
      <c r="JJ101" s="86"/>
      <c r="JK101" s="86"/>
      <c r="JL101" s="86"/>
      <c r="JM101" s="86"/>
      <c r="JN101" s="86"/>
      <c r="JO101" s="86"/>
      <c r="JP101" s="86"/>
      <c r="JQ101" s="86"/>
      <c r="JR101" s="86"/>
      <c r="JS101" s="86"/>
      <c r="JT101" s="86"/>
      <c r="JU101" s="86"/>
      <c r="JV101" s="86"/>
      <c r="JW101" s="86"/>
      <c r="JX101" s="86"/>
      <c r="JY101" s="86"/>
      <c r="JZ101" s="86"/>
      <c r="KA101" s="86"/>
      <c r="KB101" s="86"/>
      <c r="KC101" s="86"/>
      <c r="KD101" s="86"/>
      <c r="KE101" s="86"/>
      <c r="KF101" s="86"/>
      <c r="KG101" s="86"/>
      <c r="KH101" s="86"/>
      <c r="KI101" s="86"/>
      <c r="KJ101" s="86"/>
      <c r="KK101" s="86"/>
      <c r="KL101" s="86"/>
      <c r="KM101" s="86"/>
      <c r="KN101" s="86"/>
      <c r="KO101" s="86"/>
      <c r="KP101" s="86"/>
      <c r="KQ101" s="86"/>
      <c r="KR101" s="86"/>
      <c r="KS101" s="86"/>
      <c r="KT101" s="86"/>
      <c r="KU101" s="86"/>
      <c r="KV101" s="86"/>
      <c r="KW101" s="86"/>
      <c r="KX101" s="86"/>
      <c r="KY101" s="86"/>
      <c r="KZ101" s="86"/>
      <c r="LA101" s="86"/>
      <c r="LB101" s="86"/>
      <c r="LC101" s="86"/>
      <c r="LD101" s="86"/>
      <c r="LE101" s="86"/>
      <c r="LF101" s="86"/>
      <c r="LG101" s="86"/>
      <c r="LH101" s="86"/>
      <c r="LI101" s="86"/>
      <c r="LJ101" s="86"/>
      <c r="LK101" s="86"/>
      <c r="LL101" s="86"/>
      <c r="LM101" s="86"/>
      <c r="LN101" s="86"/>
      <c r="LO101" s="86"/>
      <c r="LP101" s="86"/>
      <c r="LQ101" s="86"/>
      <c r="LR101" s="86"/>
      <c r="LS101" s="86"/>
      <c r="LT101" s="86"/>
      <c r="LU101" s="86"/>
      <c r="LV101" s="86"/>
      <c r="LW101" s="86"/>
      <c r="LX101" s="86"/>
      <c r="LY101" s="86"/>
      <c r="LZ101" s="86"/>
      <c r="MA101" s="86"/>
      <c r="MB101" s="86"/>
      <c r="MC101" s="86"/>
      <c r="MD101" s="86"/>
      <c r="ME101" s="86"/>
      <c r="MF101" s="86"/>
      <c r="MG101" s="86"/>
      <c r="MH101" s="86"/>
      <c r="MI101" s="86"/>
      <c r="MJ101" s="86"/>
      <c r="MK101" s="86"/>
      <c r="ML101" s="86"/>
      <c r="MM101" s="86"/>
      <c r="MN101" s="86"/>
      <c r="MO101" s="86"/>
      <c r="MP101" s="86"/>
      <c r="MQ101" s="86"/>
      <c r="MR101" s="86"/>
      <c r="MS101" s="86"/>
      <c r="MT101" s="86"/>
      <c r="MU101" s="86"/>
      <c r="MV101" s="86"/>
      <c r="MW101" s="86"/>
      <c r="MX101" s="86"/>
      <c r="MY101" s="86"/>
      <c r="MZ101" s="86"/>
      <c r="NA101" s="86"/>
      <c r="NB101" s="86"/>
      <c r="NC101" s="86"/>
      <c r="ND101" s="86"/>
      <c r="NE101" s="86"/>
      <c r="NF101" s="86"/>
      <c r="NG101" s="86"/>
      <c r="NH101" s="86"/>
      <c r="NI101" s="86"/>
      <c r="NJ101" s="86"/>
      <c r="NK101" s="86"/>
      <c r="NL101" s="86"/>
      <c r="NM101" s="86"/>
      <c r="NN101" s="86"/>
      <c r="NO101" s="86"/>
      <c r="NP101" s="86"/>
      <c r="NQ101" s="86"/>
      <c r="NR101" s="86"/>
      <c r="NS101" s="86"/>
      <c r="NT101" s="86"/>
      <c r="NU101" s="86"/>
      <c r="NV101" s="86"/>
      <c r="NW101" s="86"/>
      <c r="NX101" s="86"/>
      <c r="NY101" s="86"/>
      <c r="NZ101" s="86"/>
      <c r="OA101" s="86"/>
      <c r="OB101" s="86"/>
      <c r="OC101" s="86"/>
      <c r="OD101" s="86"/>
      <c r="OE101" s="86"/>
      <c r="OF101" s="86"/>
      <c r="OG101" s="86"/>
      <c r="OH101" s="86"/>
      <c r="OI101" s="86"/>
      <c r="OJ101" s="86"/>
      <c r="OK101" s="86"/>
      <c r="OL101" s="86"/>
      <c r="OM101" s="86"/>
      <c r="ON101" s="86"/>
      <c r="OO101" s="86"/>
      <c r="OP101" s="86"/>
      <c r="OQ101" s="86"/>
      <c r="OR101" s="86"/>
      <c r="OS101" s="86"/>
      <c r="OT101" s="86"/>
      <c r="OU101" s="86"/>
      <c r="OV101" s="86"/>
      <c r="OW101" s="86"/>
      <c r="OX101" s="86"/>
      <c r="OY101" s="86"/>
      <c r="OZ101" s="86"/>
      <c r="PA101" s="86"/>
      <c r="PB101" s="86"/>
      <c r="PC101" s="86"/>
      <c r="PD101" s="86"/>
      <c r="PE101" s="86"/>
      <c r="PF101" s="86"/>
      <c r="PG101" s="86"/>
      <c r="PH101" s="86"/>
      <c r="PI101" s="86"/>
      <c r="PJ101" s="86"/>
      <c r="PK101" s="86"/>
      <c r="PL101" s="86"/>
      <c r="PM101" s="86"/>
      <c r="PN101" s="86"/>
      <c r="PO101" s="86"/>
      <c r="PP101" s="86"/>
      <c r="PQ101" s="86"/>
      <c r="PR101" s="86"/>
      <c r="PS101" s="86"/>
      <c r="PT101" s="86"/>
      <c r="PU101" s="86"/>
      <c r="PV101" s="86"/>
      <c r="PW101" s="86"/>
      <c r="PX101" s="86"/>
      <c r="PY101" s="86"/>
      <c r="PZ101" s="86"/>
      <c r="QA101" s="86"/>
      <c r="QB101" s="86"/>
      <c r="QC101" s="86"/>
      <c r="QD101" s="86"/>
      <c r="QE101" s="86"/>
      <c r="QF101" s="86"/>
      <c r="QG101" s="86"/>
      <c r="QH101" s="86"/>
      <c r="QI101" s="86"/>
      <c r="QJ101" s="86"/>
      <c r="QK101" s="86"/>
      <c r="QL101" s="86"/>
      <c r="QM101" s="86"/>
      <c r="QN101" s="86"/>
      <c r="QO101" s="86"/>
      <c r="QP101" s="86"/>
      <c r="QQ101" s="86"/>
      <c r="QR101" s="86"/>
      <c r="QS101" s="86"/>
      <c r="QT101" s="86"/>
      <c r="QU101" s="86"/>
      <c r="QV101" s="86"/>
      <c r="QW101" s="86"/>
      <c r="QX101" s="86"/>
      <c r="QY101" s="86"/>
      <c r="QZ101" s="86"/>
      <c r="RA101" s="86"/>
      <c r="RB101" s="86"/>
      <c r="RC101" s="86"/>
      <c r="RD101" s="86"/>
      <c r="RE101" s="86"/>
      <c r="RF101" s="86"/>
      <c r="RG101" s="86"/>
      <c r="RH101" s="86"/>
      <c r="RI101" s="86"/>
      <c r="RJ101" s="86"/>
      <c r="RK101" s="86"/>
      <c r="RL101" s="86"/>
      <c r="RM101" s="86"/>
      <c r="RN101" s="86"/>
      <c r="RO101" s="86"/>
      <c r="RP101" s="86"/>
      <c r="RQ101" s="86"/>
      <c r="RR101" s="86"/>
      <c r="RS101" s="86"/>
      <c r="RT101" s="86"/>
      <c r="RU101" s="86"/>
      <c r="RV101" s="86"/>
      <c r="RW101" s="86"/>
      <c r="RX101" s="86"/>
      <c r="RY101" s="86"/>
      <c r="RZ101" s="86"/>
      <c r="SA101" s="86"/>
      <c r="SB101" s="86"/>
      <c r="SC101" s="86"/>
      <c r="SD101" s="86"/>
      <c r="SE101" s="86"/>
      <c r="SF101" s="86"/>
      <c r="SG101" s="86"/>
      <c r="SH101" s="86"/>
      <c r="SI101" s="86"/>
      <c r="SJ101" s="86"/>
      <c r="SK101" s="86"/>
      <c r="SL101" s="86"/>
      <c r="SM101" s="86"/>
      <c r="SN101" s="86"/>
      <c r="SO101" s="86"/>
      <c r="SP101" s="86"/>
      <c r="SQ101" s="86"/>
      <c r="SR101" s="86"/>
      <c r="SS101" s="86"/>
      <c r="ST101" s="86"/>
      <c r="SU101" s="86"/>
      <c r="SV101" s="86"/>
      <c r="SW101" s="86"/>
      <c r="SX101" s="86"/>
      <c r="SY101" s="86"/>
      <c r="SZ101" s="86"/>
      <c r="TA101" s="86"/>
      <c r="TB101" s="86"/>
      <c r="TC101" s="86"/>
      <c r="TD101" s="86"/>
      <c r="TE101" s="86"/>
      <c r="TF101" s="86"/>
      <c r="TG101" s="86"/>
      <c r="TH101" s="86"/>
      <c r="TI101" s="86"/>
      <c r="TJ101" s="86"/>
      <c r="TK101" s="86"/>
      <c r="TL101" s="86"/>
      <c r="TM101" s="86"/>
      <c r="TN101" s="86"/>
      <c r="TO101" s="86"/>
      <c r="TP101" s="86"/>
      <c r="TQ101" s="86"/>
      <c r="TR101" s="86"/>
      <c r="TS101" s="86"/>
      <c r="TT101" s="86"/>
      <c r="TU101" s="86"/>
      <c r="TV101" s="86"/>
      <c r="TW101" s="86"/>
      <c r="TX101" s="86"/>
      <c r="TY101" s="86"/>
      <c r="TZ101" s="86"/>
      <c r="UA101" s="86"/>
      <c r="UB101" s="86"/>
      <c r="UC101" s="86"/>
      <c r="UD101" s="86"/>
      <c r="UE101" s="86"/>
      <c r="UF101" s="86"/>
      <c r="UG101" s="86"/>
      <c r="UH101" s="86"/>
      <c r="UI101" s="86"/>
      <c r="UJ101" s="86"/>
      <c r="UK101" s="86"/>
      <c r="UL101" s="86"/>
      <c r="UM101" s="86"/>
      <c r="UN101" s="86"/>
      <c r="UO101" s="86"/>
      <c r="UP101" s="86"/>
      <c r="UQ101" s="86"/>
      <c r="UR101" s="86"/>
      <c r="US101" s="86"/>
      <c r="UT101" s="86"/>
      <c r="UU101" s="86"/>
      <c r="UV101" s="86"/>
      <c r="UW101" s="86"/>
      <c r="UX101" s="86"/>
      <c r="UY101" s="86"/>
      <c r="UZ101" s="86"/>
      <c r="VA101" s="86"/>
      <c r="VB101" s="86"/>
      <c r="VC101" s="86"/>
      <c r="VD101" s="86"/>
      <c r="VE101" s="86"/>
      <c r="VF101" s="86"/>
      <c r="VG101" s="86"/>
      <c r="VH101" s="86"/>
      <c r="VI101" s="86"/>
      <c r="VJ101" s="86"/>
      <c r="VK101" s="86"/>
      <c r="VL101" s="86"/>
      <c r="VM101" s="86"/>
      <c r="VN101" s="86"/>
      <c r="VO101" s="86"/>
      <c r="VP101" s="86"/>
      <c r="VQ101" s="86"/>
      <c r="VR101" s="86"/>
      <c r="VS101" s="86"/>
      <c r="VT101" s="86"/>
      <c r="VU101" s="86"/>
      <c r="VV101" s="86"/>
      <c r="VW101" s="86"/>
      <c r="VX101" s="86"/>
      <c r="VY101" s="86"/>
      <c r="VZ101" s="86"/>
      <c r="WA101" s="86"/>
      <c r="WB101" s="86"/>
      <c r="WC101" s="86"/>
      <c r="WD101" s="86"/>
      <c r="WE101" s="86"/>
      <c r="WF101" s="86"/>
      <c r="WG101" s="86"/>
      <c r="WH101" s="86"/>
      <c r="WI101" s="86"/>
      <c r="WJ101" s="86"/>
      <c r="WK101" s="86"/>
      <c r="WL101" s="86"/>
      <c r="WM101" s="86"/>
      <c r="WN101" s="86"/>
      <c r="WO101" s="86"/>
      <c r="WP101" s="86"/>
      <c r="WQ101" s="86"/>
      <c r="WR101" s="86"/>
      <c r="WS101" s="86"/>
      <c r="WT101" s="86"/>
      <c r="WU101" s="86"/>
      <c r="WV101" s="86"/>
      <c r="WW101" s="86"/>
      <c r="WX101" s="86"/>
      <c r="WY101" s="86"/>
      <c r="WZ101" s="86"/>
      <c r="XA101" s="86"/>
      <c r="XB101" s="86"/>
      <c r="XC101" s="86"/>
      <c r="XD101" s="86"/>
      <c r="XE101" s="86"/>
      <c r="XF101" s="86"/>
      <c r="XG101" s="86"/>
      <c r="XH101" s="86"/>
      <c r="XI101" s="86"/>
      <c r="XJ101" s="86"/>
      <c r="XK101" s="86"/>
      <c r="XL101" s="86"/>
      <c r="XM101" s="86"/>
      <c r="XN101" s="86"/>
      <c r="XO101" s="86"/>
      <c r="XP101" s="86"/>
      <c r="XQ101" s="86"/>
      <c r="XR101" s="86"/>
      <c r="XS101" s="86"/>
      <c r="XT101" s="86"/>
      <c r="XU101" s="86"/>
      <c r="XV101" s="86"/>
      <c r="XW101" s="86"/>
      <c r="XX101" s="86"/>
      <c r="XY101" s="86"/>
      <c r="XZ101" s="86"/>
      <c r="YA101" s="86"/>
      <c r="YB101" s="86"/>
      <c r="YC101" s="86"/>
      <c r="YD101" s="86"/>
      <c r="YE101" s="86"/>
      <c r="YF101" s="86"/>
      <c r="YG101" s="86"/>
      <c r="YH101" s="86"/>
      <c r="YI101" s="86"/>
      <c r="YJ101" s="86"/>
      <c r="YK101" s="86"/>
      <c r="YL101" s="86"/>
      <c r="YM101" s="86"/>
      <c r="YN101" s="86"/>
      <c r="YO101" s="86"/>
      <c r="YP101" s="86"/>
      <c r="YQ101" s="86"/>
      <c r="YR101" s="86"/>
      <c r="YS101" s="86"/>
      <c r="YT101" s="86"/>
      <c r="YU101" s="86"/>
      <c r="YV101" s="86"/>
      <c r="YW101" s="86"/>
      <c r="YX101" s="86"/>
      <c r="YY101" s="86"/>
      <c r="YZ101" s="86"/>
      <c r="ZA101" s="86"/>
      <c r="ZB101" s="86"/>
      <c r="ZC101" s="86"/>
      <c r="ZD101" s="86"/>
      <c r="ZE101" s="86"/>
      <c r="ZF101" s="86"/>
      <c r="ZG101" s="86"/>
      <c r="ZH101" s="86"/>
      <c r="ZI101" s="86"/>
      <c r="ZJ101" s="86"/>
      <c r="ZK101" s="86"/>
      <c r="ZL101" s="86"/>
      <c r="ZM101" s="86"/>
      <c r="ZN101" s="86"/>
      <c r="ZO101" s="86"/>
      <c r="ZP101" s="86"/>
      <c r="ZQ101" s="86"/>
      <c r="ZR101" s="86"/>
      <c r="ZS101" s="86"/>
      <c r="ZT101" s="86"/>
      <c r="ZU101" s="86"/>
      <c r="ZV101" s="86"/>
      <c r="ZW101" s="86"/>
      <c r="ZX101" s="86"/>
      <c r="ZY101" s="86"/>
      <c r="ZZ101" s="86"/>
      <c r="AAA101" s="86"/>
      <c r="AAB101" s="86"/>
      <c r="AAC101" s="86"/>
      <c r="AAD101" s="86"/>
      <c r="AAE101" s="86"/>
      <c r="AAF101" s="86"/>
      <c r="AAG101" s="86"/>
      <c r="AAH101" s="86"/>
      <c r="AAI101" s="86"/>
      <c r="AAJ101" s="86"/>
      <c r="AAK101" s="86"/>
      <c r="AAL101" s="86"/>
      <c r="AAM101" s="86"/>
      <c r="AAN101" s="86"/>
      <c r="AAO101" s="86"/>
      <c r="AAP101" s="86"/>
      <c r="AAQ101" s="86"/>
      <c r="AAR101" s="86"/>
      <c r="AAS101" s="86"/>
      <c r="AAT101" s="86"/>
      <c r="AAU101" s="86"/>
      <c r="AAV101" s="86"/>
      <c r="AAW101" s="86"/>
      <c r="AAX101" s="86"/>
      <c r="AAY101" s="86"/>
      <c r="AAZ101" s="86"/>
      <c r="ABA101" s="86"/>
      <c r="ABB101" s="86"/>
      <c r="ABC101" s="86"/>
      <c r="ABD101" s="86"/>
      <c r="ABE101" s="86"/>
      <c r="ABF101" s="86"/>
      <c r="ABG101" s="86"/>
      <c r="ABH101" s="86"/>
      <c r="ABI101" s="86"/>
      <c r="ABJ101" s="86"/>
      <c r="ABK101" s="86"/>
      <c r="ABL101" s="86"/>
      <c r="ABM101" s="86"/>
      <c r="ABN101" s="86"/>
      <c r="ABO101" s="86"/>
      <c r="ABP101" s="86"/>
      <c r="ABQ101" s="86"/>
      <c r="ABR101" s="86"/>
      <c r="ABS101" s="86"/>
      <c r="ABT101" s="86"/>
      <c r="ABU101" s="86"/>
      <c r="ABV101" s="86"/>
      <c r="ABW101" s="86"/>
      <c r="ABX101" s="86"/>
      <c r="ABY101" s="86"/>
      <c r="ABZ101" s="86"/>
      <c r="ACA101" s="86"/>
      <c r="ACB101" s="86"/>
      <c r="ACC101" s="86"/>
      <c r="ACD101" s="86"/>
      <c r="ACE101" s="86"/>
      <c r="ACF101" s="86"/>
      <c r="ACG101" s="86"/>
      <c r="ACH101" s="86"/>
      <c r="ACI101" s="86"/>
      <c r="ACJ101" s="86"/>
      <c r="ACK101" s="86"/>
      <c r="ACL101" s="86"/>
      <c r="ACM101" s="86"/>
      <c r="ACN101" s="86"/>
      <c r="ACO101" s="86"/>
      <c r="ACP101" s="86"/>
      <c r="ACQ101" s="86"/>
      <c r="ACR101" s="86"/>
      <c r="ACS101" s="86"/>
      <c r="ACT101" s="86"/>
      <c r="ACU101" s="86"/>
      <c r="ACV101" s="86"/>
      <c r="ACW101" s="86"/>
      <c r="ACX101" s="86"/>
      <c r="ACY101" s="86"/>
      <c r="ACZ101" s="86"/>
      <c r="ADA101" s="86"/>
      <c r="ADB101" s="86"/>
      <c r="ADC101" s="86"/>
      <c r="ADD101" s="86"/>
      <c r="ADE101" s="86"/>
      <c r="ADF101" s="86"/>
      <c r="ADG101" s="86"/>
      <c r="ADH101" s="86"/>
      <c r="ADI101" s="86"/>
      <c r="ADJ101" s="86"/>
      <c r="ADK101" s="86"/>
      <c r="ADL101" s="86"/>
      <c r="ADM101" s="86"/>
      <c r="ADN101" s="86"/>
      <c r="ADO101" s="86"/>
      <c r="ADP101" s="86"/>
      <c r="ADQ101" s="86"/>
      <c r="ADR101" s="86"/>
      <c r="ADS101" s="86"/>
      <c r="ADT101" s="86"/>
      <c r="ADU101" s="86"/>
      <c r="ADV101" s="86"/>
      <c r="ADW101" s="86"/>
      <c r="ADX101" s="86"/>
      <c r="ADY101" s="86"/>
      <c r="ADZ101" s="86"/>
      <c r="AEA101" s="86"/>
      <c r="AEB101" s="86"/>
      <c r="AEC101" s="86"/>
      <c r="AED101" s="86"/>
      <c r="AEE101" s="86"/>
      <c r="AEF101" s="86"/>
      <c r="AEG101" s="86"/>
      <c r="AEH101" s="86"/>
      <c r="AEI101" s="86"/>
      <c r="AEJ101" s="86"/>
      <c r="AEK101" s="86"/>
      <c r="AEL101" s="86"/>
      <c r="AEM101" s="86"/>
      <c r="AEN101" s="86"/>
      <c r="AEO101" s="86"/>
      <c r="AEP101" s="86"/>
      <c r="AEQ101" s="86"/>
      <c r="AER101" s="86"/>
      <c r="AES101" s="86"/>
      <c r="AET101" s="86"/>
      <c r="AEU101" s="86"/>
      <c r="AEV101" s="86"/>
      <c r="AEW101" s="86"/>
      <c r="AEX101" s="86"/>
      <c r="AEY101" s="86"/>
      <c r="AEZ101" s="86"/>
      <c r="AFA101" s="86"/>
      <c r="AFB101" s="86"/>
      <c r="AFC101" s="86"/>
      <c r="AFD101" s="86"/>
      <c r="AFE101" s="86"/>
      <c r="AFF101" s="86"/>
      <c r="AFG101" s="86"/>
      <c r="AFH101" s="86"/>
      <c r="AFI101" s="86"/>
      <c r="AFJ101" s="86"/>
      <c r="AFK101" s="86"/>
      <c r="AFL101" s="86"/>
      <c r="AFM101" s="86"/>
      <c r="AFN101" s="86"/>
      <c r="AFO101" s="86"/>
      <c r="AFP101" s="86"/>
      <c r="AFQ101" s="86"/>
      <c r="AFR101" s="86"/>
      <c r="AFS101" s="86"/>
      <c r="AFT101" s="86"/>
      <c r="AFU101" s="86"/>
      <c r="AFV101" s="86"/>
      <c r="AFW101" s="86"/>
      <c r="AFX101" s="86"/>
      <c r="AFY101" s="86"/>
      <c r="AFZ101" s="86"/>
      <c r="AGA101" s="86"/>
      <c r="AGB101" s="86"/>
      <c r="AGC101" s="86"/>
      <c r="AGD101" s="86"/>
      <c r="AGE101" s="86"/>
      <c r="AGF101" s="86"/>
      <c r="AGG101" s="86"/>
      <c r="AGH101" s="86"/>
      <c r="AGI101" s="86"/>
      <c r="AGJ101" s="86"/>
      <c r="AGK101" s="86"/>
      <c r="AGL101" s="86"/>
      <c r="AGM101" s="86"/>
      <c r="AGN101" s="86"/>
      <c r="AGO101" s="86"/>
      <c r="AGP101" s="86"/>
      <c r="AGQ101" s="86"/>
      <c r="AGR101" s="86"/>
      <c r="AGS101" s="86"/>
      <c r="AGT101" s="86"/>
      <c r="AGU101" s="86"/>
      <c r="AGV101" s="86"/>
      <c r="AGW101" s="86"/>
      <c r="AGX101" s="86"/>
      <c r="AGY101" s="86"/>
      <c r="AGZ101" s="86"/>
      <c r="AHA101" s="86"/>
      <c r="AHB101" s="86"/>
      <c r="AHC101" s="86"/>
      <c r="AHD101" s="86"/>
      <c r="AHE101" s="86"/>
      <c r="AHF101" s="86"/>
      <c r="AHG101" s="86"/>
      <c r="AHH101" s="86"/>
      <c r="AHI101" s="86"/>
      <c r="AHJ101" s="86"/>
      <c r="AHK101" s="86"/>
      <c r="AHL101" s="86"/>
      <c r="AHM101" s="86"/>
      <c r="AHN101" s="86"/>
      <c r="AHO101" s="86"/>
      <c r="AHP101" s="86"/>
      <c r="AHQ101" s="86"/>
      <c r="AHR101" s="86"/>
      <c r="AHS101" s="86"/>
      <c r="AHT101" s="86"/>
      <c r="AHU101" s="86"/>
      <c r="AHV101" s="86"/>
      <c r="AHW101" s="86"/>
      <c r="AHX101" s="86"/>
      <c r="AHY101" s="86"/>
      <c r="AHZ101" s="86"/>
      <c r="AIA101" s="86"/>
      <c r="AIB101" s="86"/>
      <c r="AIC101" s="86"/>
      <c r="AID101" s="86"/>
      <c r="AIE101" s="86"/>
      <c r="AIF101" s="86"/>
      <c r="AIG101" s="86"/>
      <c r="AIH101" s="86"/>
      <c r="AII101" s="86"/>
      <c r="AIJ101" s="86"/>
      <c r="AIK101" s="86"/>
      <c r="AIL101" s="86"/>
      <c r="AIM101" s="86"/>
      <c r="AIN101" s="86"/>
      <c r="AIO101" s="86"/>
      <c r="AIP101" s="86"/>
      <c r="AIQ101" s="86"/>
      <c r="AIR101" s="86"/>
      <c r="AIS101" s="86"/>
      <c r="AIT101" s="86"/>
      <c r="AIU101" s="86"/>
      <c r="AIV101" s="86"/>
      <c r="AIW101" s="86"/>
      <c r="AIX101" s="86"/>
      <c r="AIY101" s="86"/>
      <c r="AIZ101" s="86"/>
      <c r="AJA101" s="86"/>
      <c r="AJB101" s="86"/>
      <c r="AJC101" s="86"/>
      <c r="AJD101" s="86"/>
      <c r="AJE101" s="86"/>
      <c r="AJF101" s="86"/>
      <c r="AJG101" s="86"/>
      <c r="AJH101" s="86"/>
      <c r="AJI101" s="86"/>
      <c r="AJJ101" s="86"/>
      <c r="AJK101" s="86"/>
      <c r="AJL101" s="86"/>
      <c r="AJM101" s="86"/>
      <c r="AJN101" s="86"/>
      <c r="AJO101" s="86"/>
      <c r="AJP101" s="86"/>
      <c r="AJQ101" s="86"/>
      <c r="AJR101" s="86"/>
      <c r="AJS101" s="86"/>
      <c r="AJT101" s="86"/>
      <c r="AJU101" s="86"/>
      <c r="AJV101" s="86"/>
      <c r="AJW101" s="86"/>
      <c r="AJX101" s="86"/>
      <c r="AJY101" s="86"/>
      <c r="AJZ101" s="86"/>
      <c r="AKA101" s="86"/>
      <c r="AKB101" s="86"/>
      <c r="AKC101" s="86"/>
      <c r="AKD101" s="86"/>
      <c r="AKE101" s="86"/>
      <c r="AKF101" s="86"/>
      <c r="AKG101" s="86"/>
      <c r="AKH101" s="86"/>
      <c r="AKI101" s="86"/>
      <c r="AKJ101" s="86"/>
      <c r="AKK101" s="86"/>
      <c r="AKL101" s="86"/>
      <c r="AKM101" s="86"/>
      <c r="AKN101" s="86"/>
      <c r="AKO101" s="86"/>
      <c r="AKP101" s="86"/>
      <c r="AKQ101" s="86"/>
      <c r="AKR101" s="86"/>
      <c r="AKS101" s="86"/>
      <c r="AKT101" s="86"/>
      <c r="AKU101" s="86"/>
      <c r="AKV101" s="86"/>
      <c r="AKW101" s="86"/>
      <c r="AKX101" s="86"/>
      <c r="AKY101" s="86"/>
      <c r="AKZ101" s="86"/>
      <c r="ALA101" s="86"/>
      <c r="ALB101" s="86"/>
      <c r="ALC101" s="86"/>
      <c r="ALD101" s="86"/>
      <c r="ALE101" s="86"/>
      <c r="ALF101" s="86"/>
      <c r="ALG101" s="86"/>
      <c r="ALH101" s="86"/>
      <c r="ALI101" s="86"/>
      <c r="ALJ101" s="86"/>
      <c r="ALK101" s="86"/>
      <c r="ALL101" s="86"/>
      <c r="ALM101" s="86"/>
      <c r="ALN101" s="86"/>
      <c r="ALO101" s="86"/>
      <c r="ALP101" s="86"/>
      <c r="ALQ101" s="86"/>
      <c r="ALR101" s="86"/>
      <c r="ALS101" s="86"/>
      <c r="ALT101" s="86"/>
      <c r="ALU101" s="86"/>
      <c r="ALV101" s="86"/>
      <c r="ALW101" s="86"/>
      <c r="ALX101" s="86"/>
      <c r="ALY101" s="86"/>
      <c r="ALZ101" s="86"/>
      <c r="AMA101" s="86"/>
      <c r="AMB101" s="86"/>
      <c r="AMC101" s="86"/>
      <c r="AMD101" s="86"/>
    </row>
    <row r="102" spans="1:1018" ht="18">
      <c r="A102" s="103" t="str">
        <f>Koptāme!B26</f>
        <v>Tāme sastādīta 2022. gada ___. _________________</v>
      </c>
      <c r="B102" s="86"/>
      <c r="C102" s="106"/>
      <c r="D102" s="10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86"/>
      <c r="IY102" s="86"/>
      <c r="IZ102" s="86"/>
      <c r="JA102" s="86"/>
      <c r="JB102" s="86"/>
      <c r="JC102" s="86"/>
      <c r="JD102" s="86"/>
      <c r="JE102" s="86"/>
      <c r="JF102" s="86"/>
      <c r="JG102" s="86"/>
      <c r="JH102" s="86"/>
      <c r="JI102" s="86"/>
      <c r="JJ102" s="86"/>
      <c r="JK102" s="86"/>
      <c r="JL102" s="86"/>
      <c r="JM102" s="86"/>
      <c r="JN102" s="86"/>
      <c r="JO102" s="86"/>
      <c r="JP102" s="86"/>
      <c r="JQ102" s="86"/>
      <c r="JR102" s="86"/>
      <c r="JS102" s="86"/>
      <c r="JT102" s="86"/>
      <c r="JU102" s="86"/>
      <c r="JV102" s="86"/>
      <c r="JW102" s="86"/>
      <c r="JX102" s="86"/>
      <c r="JY102" s="86"/>
      <c r="JZ102" s="86"/>
      <c r="KA102" s="86"/>
      <c r="KB102" s="86"/>
      <c r="KC102" s="86"/>
      <c r="KD102" s="86"/>
      <c r="KE102" s="86"/>
      <c r="KF102" s="86"/>
      <c r="KG102" s="86"/>
      <c r="KH102" s="86"/>
      <c r="KI102" s="86"/>
      <c r="KJ102" s="86"/>
      <c r="KK102" s="86"/>
      <c r="KL102" s="86"/>
      <c r="KM102" s="86"/>
      <c r="KN102" s="86"/>
      <c r="KO102" s="86"/>
      <c r="KP102" s="86"/>
      <c r="KQ102" s="86"/>
      <c r="KR102" s="86"/>
      <c r="KS102" s="86"/>
      <c r="KT102" s="86"/>
      <c r="KU102" s="86"/>
      <c r="KV102" s="86"/>
      <c r="KW102" s="86"/>
      <c r="KX102" s="86"/>
      <c r="KY102" s="86"/>
      <c r="KZ102" s="86"/>
      <c r="LA102" s="86"/>
      <c r="LB102" s="86"/>
      <c r="LC102" s="86"/>
      <c r="LD102" s="86"/>
      <c r="LE102" s="86"/>
      <c r="LF102" s="86"/>
      <c r="LG102" s="86"/>
      <c r="LH102" s="86"/>
      <c r="LI102" s="86"/>
      <c r="LJ102" s="86"/>
      <c r="LK102" s="86"/>
      <c r="LL102" s="86"/>
      <c r="LM102" s="86"/>
      <c r="LN102" s="86"/>
      <c r="LO102" s="86"/>
      <c r="LP102" s="86"/>
      <c r="LQ102" s="86"/>
      <c r="LR102" s="86"/>
      <c r="LS102" s="86"/>
      <c r="LT102" s="86"/>
      <c r="LU102" s="86"/>
      <c r="LV102" s="86"/>
      <c r="LW102" s="86"/>
      <c r="LX102" s="86"/>
      <c r="LY102" s="86"/>
      <c r="LZ102" s="86"/>
      <c r="MA102" s="86"/>
      <c r="MB102" s="86"/>
      <c r="MC102" s="86"/>
      <c r="MD102" s="86"/>
      <c r="ME102" s="86"/>
      <c r="MF102" s="86"/>
      <c r="MG102" s="86"/>
      <c r="MH102" s="86"/>
      <c r="MI102" s="86"/>
      <c r="MJ102" s="86"/>
      <c r="MK102" s="86"/>
      <c r="ML102" s="86"/>
      <c r="MM102" s="86"/>
      <c r="MN102" s="86"/>
      <c r="MO102" s="86"/>
      <c r="MP102" s="86"/>
      <c r="MQ102" s="86"/>
      <c r="MR102" s="86"/>
      <c r="MS102" s="86"/>
      <c r="MT102" s="86"/>
      <c r="MU102" s="86"/>
      <c r="MV102" s="86"/>
      <c r="MW102" s="86"/>
      <c r="MX102" s="86"/>
      <c r="MY102" s="86"/>
      <c r="MZ102" s="86"/>
      <c r="NA102" s="86"/>
      <c r="NB102" s="86"/>
      <c r="NC102" s="86"/>
      <c r="ND102" s="86"/>
      <c r="NE102" s="86"/>
      <c r="NF102" s="86"/>
      <c r="NG102" s="86"/>
      <c r="NH102" s="86"/>
      <c r="NI102" s="86"/>
      <c r="NJ102" s="86"/>
      <c r="NK102" s="86"/>
      <c r="NL102" s="86"/>
      <c r="NM102" s="86"/>
      <c r="NN102" s="86"/>
      <c r="NO102" s="86"/>
      <c r="NP102" s="86"/>
      <c r="NQ102" s="86"/>
      <c r="NR102" s="86"/>
      <c r="NS102" s="86"/>
      <c r="NT102" s="86"/>
      <c r="NU102" s="86"/>
      <c r="NV102" s="86"/>
      <c r="NW102" s="86"/>
      <c r="NX102" s="86"/>
      <c r="NY102" s="86"/>
      <c r="NZ102" s="86"/>
      <c r="OA102" s="86"/>
      <c r="OB102" s="86"/>
      <c r="OC102" s="86"/>
      <c r="OD102" s="86"/>
      <c r="OE102" s="86"/>
      <c r="OF102" s="86"/>
      <c r="OG102" s="86"/>
      <c r="OH102" s="86"/>
      <c r="OI102" s="86"/>
      <c r="OJ102" s="86"/>
      <c r="OK102" s="86"/>
      <c r="OL102" s="86"/>
      <c r="OM102" s="86"/>
      <c r="ON102" s="86"/>
      <c r="OO102" s="86"/>
      <c r="OP102" s="86"/>
      <c r="OQ102" s="86"/>
      <c r="OR102" s="86"/>
      <c r="OS102" s="86"/>
      <c r="OT102" s="86"/>
      <c r="OU102" s="86"/>
      <c r="OV102" s="86"/>
      <c r="OW102" s="86"/>
      <c r="OX102" s="86"/>
      <c r="OY102" s="86"/>
      <c r="OZ102" s="86"/>
      <c r="PA102" s="86"/>
      <c r="PB102" s="86"/>
      <c r="PC102" s="86"/>
      <c r="PD102" s="86"/>
      <c r="PE102" s="86"/>
      <c r="PF102" s="86"/>
      <c r="PG102" s="86"/>
      <c r="PH102" s="86"/>
      <c r="PI102" s="86"/>
      <c r="PJ102" s="86"/>
      <c r="PK102" s="86"/>
      <c r="PL102" s="86"/>
      <c r="PM102" s="86"/>
      <c r="PN102" s="86"/>
      <c r="PO102" s="86"/>
      <c r="PP102" s="86"/>
      <c r="PQ102" s="86"/>
      <c r="PR102" s="86"/>
      <c r="PS102" s="86"/>
      <c r="PT102" s="86"/>
      <c r="PU102" s="86"/>
      <c r="PV102" s="86"/>
      <c r="PW102" s="86"/>
      <c r="PX102" s="86"/>
      <c r="PY102" s="86"/>
      <c r="PZ102" s="86"/>
      <c r="QA102" s="86"/>
      <c r="QB102" s="86"/>
      <c r="QC102" s="86"/>
      <c r="QD102" s="86"/>
      <c r="QE102" s="86"/>
      <c r="QF102" s="86"/>
      <c r="QG102" s="86"/>
      <c r="QH102" s="86"/>
      <c r="QI102" s="86"/>
      <c r="QJ102" s="86"/>
      <c r="QK102" s="86"/>
      <c r="QL102" s="86"/>
      <c r="QM102" s="86"/>
      <c r="QN102" s="86"/>
      <c r="QO102" s="86"/>
      <c r="QP102" s="86"/>
      <c r="QQ102" s="86"/>
      <c r="QR102" s="86"/>
      <c r="QS102" s="86"/>
      <c r="QT102" s="86"/>
      <c r="QU102" s="86"/>
      <c r="QV102" s="86"/>
      <c r="QW102" s="86"/>
      <c r="QX102" s="86"/>
      <c r="QY102" s="86"/>
      <c r="QZ102" s="86"/>
      <c r="RA102" s="86"/>
      <c r="RB102" s="86"/>
      <c r="RC102" s="86"/>
      <c r="RD102" s="86"/>
      <c r="RE102" s="86"/>
      <c r="RF102" s="86"/>
      <c r="RG102" s="86"/>
      <c r="RH102" s="86"/>
      <c r="RI102" s="86"/>
      <c r="RJ102" s="86"/>
      <c r="RK102" s="86"/>
      <c r="RL102" s="86"/>
      <c r="RM102" s="86"/>
      <c r="RN102" s="86"/>
      <c r="RO102" s="86"/>
      <c r="RP102" s="86"/>
      <c r="RQ102" s="86"/>
      <c r="RR102" s="86"/>
      <c r="RS102" s="86"/>
      <c r="RT102" s="86"/>
      <c r="RU102" s="86"/>
      <c r="RV102" s="86"/>
      <c r="RW102" s="86"/>
      <c r="RX102" s="86"/>
      <c r="RY102" s="86"/>
      <c r="RZ102" s="86"/>
      <c r="SA102" s="86"/>
      <c r="SB102" s="86"/>
      <c r="SC102" s="86"/>
      <c r="SD102" s="86"/>
      <c r="SE102" s="86"/>
      <c r="SF102" s="86"/>
      <c r="SG102" s="86"/>
      <c r="SH102" s="86"/>
      <c r="SI102" s="86"/>
      <c r="SJ102" s="86"/>
      <c r="SK102" s="86"/>
      <c r="SL102" s="86"/>
      <c r="SM102" s="86"/>
      <c r="SN102" s="86"/>
      <c r="SO102" s="86"/>
      <c r="SP102" s="86"/>
      <c r="SQ102" s="86"/>
      <c r="SR102" s="86"/>
      <c r="SS102" s="86"/>
      <c r="ST102" s="86"/>
      <c r="SU102" s="86"/>
      <c r="SV102" s="86"/>
      <c r="SW102" s="86"/>
      <c r="SX102" s="86"/>
      <c r="SY102" s="86"/>
      <c r="SZ102" s="86"/>
      <c r="TA102" s="86"/>
      <c r="TB102" s="86"/>
      <c r="TC102" s="86"/>
      <c r="TD102" s="86"/>
      <c r="TE102" s="86"/>
      <c r="TF102" s="86"/>
      <c r="TG102" s="86"/>
      <c r="TH102" s="86"/>
      <c r="TI102" s="86"/>
      <c r="TJ102" s="86"/>
      <c r="TK102" s="86"/>
      <c r="TL102" s="86"/>
      <c r="TM102" s="86"/>
      <c r="TN102" s="86"/>
      <c r="TO102" s="86"/>
      <c r="TP102" s="86"/>
      <c r="TQ102" s="86"/>
      <c r="TR102" s="86"/>
      <c r="TS102" s="86"/>
      <c r="TT102" s="86"/>
      <c r="TU102" s="86"/>
      <c r="TV102" s="86"/>
      <c r="TW102" s="86"/>
      <c r="TX102" s="86"/>
      <c r="TY102" s="86"/>
      <c r="TZ102" s="86"/>
      <c r="UA102" s="86"/>
      <c r="UB102" s="86"/>
      <c r="UC102" s="86"/>
      <c r="UD102" s="86"/>
      <c r="UE102" s="86"/>
      <c r="UF102" s="86"/>
      <c r="UG102" s="86"/>
      <c r="UH102" s="86"/>
      <c r="UI102" s="86"/>
      <c r="UJ102" s="86"/>
      <c r="UK102" s="86"/>
      <c r="UL102" s="86"/>
      <c r="UM102" s="86"/>
      <c r="UN102" s="86"/>
      <c r="UO102" s="86"/>
      <c r="UP102" s="86"/>
      <c r="UQ102" s="86"/>
      <c r="UR102" s="86"/>
      <c r="US102" s="86"/>
      <c r="UT102" s="86"/>
      <c r="UU102" s="86"/>
      <c r="UV102" s="86"/>
      <c r="UW102" s="86"/>
      <c r="UX102" s="86"/>
      <c r="UY102" s="86"/>
      <c r="UZ102" s="86"/>
      <c r="VA102" s="86"/>
      <c r="VB102" s="86"/>
      <c r="VC102" s="86"/>
      <c r="VD102" s="86"/>
      <c r="VE102" s="86"/>
      <c r="VF102" s="86"/>
      <c r="VG102" s="86"/>
      <c r="VH102" s="86"/>
      <c r="VI102" s="86"/>
      <c r="VJ102" s="86"/>
      <c r="VK102" s="86"/>
      <c r="VL102" s="86"/>
      <c r="VM102" s="86"/>
      <c r="VN102" s="86"/>
      <c r="VO102" s="86"/>
      <c r="VP102" s="86"/>
      <c r="VQ102" s="86"/>
      <c r="VR102" s="86"/>
      <c r="VS102" s="86"/>
      <c r="VT102" s="86"/>
      <c r="VU102" s="86"/>
      <c r="VV102" s="86"/>
      <c r="VW102" s="86"/>
      <c r="VX102" s="86"/>
      <c r="VY102" s="86"/>
      <c r="VZ102" s="86"/>
      <c r="WA102" s="86"/>
      <c r="WB102" s="86"/>
      <c r="WC102" s="86"/>
      <c r="WD102" s="86"/>
      <c r="WE102" s="86"/>
      <c r="WF102" s="86"/>
      <c r="WG102" s="86"/>
      <c r="WH102" s="86"/>
      <c r="WI102" s="86"/>
      <c r="WJ102" s="86"/>
      <c r="WK102" s="86"/>
      <c r="WL102" s="86"/>
      <c r="WM102" s="86"/>
      <c r="WN102" s="86"/>
      <c r="WO102" s="86"/>
      <c r="WP102" s="86"/>
      <c r="WQ102" s="86"/>
      <c r="WR102" s="86"/>
      <c r="WS102" s="86"/>
      <c r="WT102" s="86"/>
      <c r="WU102" s="86"/>
      <c r="WV102" s="86"/>
      <c r="WW102" s="86"/>
      <c r="WX102" s="86"/>
      <c r="WY102" s="86"/>
      <c r="WZ102" s="86"/>
      <c r="XA102" s="86"/>
      <c r="XB102" s="86"/>
      <c r="XC102" s="86"/>
      <c r="XD102" s="86"/>
      <c r="XE102" s="86"/>
      <c r="XF102" s="86"/>
      <c r="XG102" s="86"/>
      <c r="XH102" s="86"/>
      <c r="XI102" s="86"/>
      <c r="XJ102" s="86"/>
      <c r="XK102" s="86"/>
      <c r="XL102" s="86"/>
      <c r="XM102" s="86"/>
      <c r="XN102" s="86"/>
      <c r="XO102" s="86"/>
      <c r="XP102" s="86"/>
      <c r="XQ102" s="86"/>
      <c r="XR102" s="86"/>
      <c r="XS102" s="86"/>
      <c r="XT102" s="86"/>
      <c r="XU102" s="86"/>
      <c r="XV102" s="86"/>
      <c r="XW102" s="86"/>
      <c r="XX102" s="86"/>
      <c r="XY102" s="86"/>
      <c r="XZ102" s="86"/>
      <c r="YA102" s="86"/>
      <c r="YB102" s="86"/>
      <c r="YC102" s="86"/>
      <c r="YD102" s="86"/>
      <c r="YE102" s="86"/>
      <c r="YF102" s="86"/>
      <c r="YG102" s="86"/>
      <c r="YH102" s="86"/>
      <c r="YI102" s="86"/>
      <c r="YJ102" s="86"/>
      <c r="YK102" s="86"/>
      <c r="YL102" s="86"/>
      <c r="YM102" s="86"/>
      <c r="YN102" s="86"/>
      <c r="YO102" s="86"/>
      <c r="YP102" s="86"/>
      <c r="YQ102" s="86"/>
      <c r="YR102" s="86"/>
      <c r="YS102" s="86"/>
      <c r="YT102" s="86"/>
      <c r="YU102" s="86"/>
      <c r="YV102" s="86"/>
      <c r="YW102" s="86"/>
      <c r="YX102" s="86"/>
      <c r="YY102" s="86"/>
      <c r="YZ102" s="86"/>
      <c r="ZA102" s="86"/>
      <c r="ZB102" s="86"/>
      <c r="ZC102" s="86"/>
      <c r="ZD102" s="86"/>
      <c r="ZE102" s="86"/>
      <c r="ZF102" s="86"/>
      <c r="ZG102" s="86"/>
      <c r="ZH102" s="86"/>
      <c r="ZI102" s="86"/>
      <c r="ZJ102" s="86"/>
      <c r="ZK102" s="86"/>
      <c r="ZL102" s="86"/>
      <c r="ZM102" s="86"/>
      <c r="ZN102" s="86"/>
      <c r="ZO102" s="86"/>
      <c r="ZP102" s="86"/>
      <c r="ZQ102" s="86"/>
      <c r="ZR102" s="86"/>
      <c r="ZS102" s="86"/>
      <c r="ZT102" s="86"/>
      <c r="ZU102" s="86"/>
      <c r="ZV102" s="86"/>
      <c r="ZW102" s="86"/>
      <c r="ZX102" s="86"/>
      <c r="ZY102" s="86"/>
      <c r="ZZ102" s="86"/>
      <c r="AAA102" s="86"/>
      <c r="AAB102" s="86"/>
      <c r="AAC102" s="86"/>
      <c r="AAD102" s="86"/>
      <c r="AAE102" s="86"/>
      <c r="AAF102" s="86"/>
      <c r="AAG102" s="86"/>
      <c r="AAH102" s="86"/>
      <c r="AAI102" s="86"/>
      <c r="AAJ102" s="86"/>
      <c r="AAK102" s="86"/>
      <c r="AAL102" s="86"/>
      <c r="AAM102" s="86"/>
      <c r="AAN102" s="86"/>
      <c r="AAO102" s="86"/>
      <c r="AAP102" s="86"/>
      <c r="AAQ102" s="86"/>
      <c r="AAR102" s="86"/>
      <c r="AAS102" s="86"/>
      <c r="AAT102" s="86"/>
      <c r="AAU102" s="86"/>
      <c r="AAV102" s="86"/>
      <c r="AAW102" s="86"/>
      <c r="AAX102" s="86"/>
      <c r="AAY102" s="86"/>
      <c r="AAZ102" s="86"/>
      <c r="ABA102" s="86"/>
      <c r="ABB102" s="86"/>
      <c r="ABC102" s="86"/>
      <c r="ABD102" s="86"/>
      <c r="ABE102" s="86"/>
      <c r="ABF102" s="86"/>
      <c r="ABG102" s="86"/>
      <c r="ABH102" s="86"/>
      <c r="ABI102" s="86"/>
      <c r="ABJ102" s="86"/>
      <c r="ABK102" s="86"/>
      <c r="ABL102" s="86"/>
      <c r="ABM102" s="86"/>
      <c r="ABN102" s="86"/>
      <c r="ABO102" s="86"/>
      <c r="ABP102" s="86"/>
      <c r="ABQ102" s="86"/>
      <c r="ABR102" s="86"/>
      <c r="ABS102" s="86"/>
      <c r="ABT102" s="86"/>
      <c r="ABU102" s="86"/>
      <c r="ABV102" s="86"/>
      <c r="ABW102" s="86"/>
      <c r="ABX102" s="86"/>
      <c r="ABY102" s="86"/>
      <c r="ABZ102" s="86"/>
      <c r="ACA102" s="86"/>
      <c r="ACB102" s="86"/>
      <c r="ACC102" s="86"/>
      <c r="ACD102" s="86"/>
      <c r="ACE102" s="86"/>
      <c r="ACF102" s="86"/>
      <c r="ACG102" s="86"/>
      <c r="ACH102" s="86"/>
      <c r="ACI102" s="86"/>
      <c r="ACJ102" s="86"/>
      <c r="ACK102" s="86"/>
      <c r="ACL102" s="86"/>
      <c r="ACM102" s="86"/>
      <c r="ACN102" s="86"/>
      <c r="ACO102" s="86"/>
      <c r="ACP102" s="86"/>
      <c r="ACQ102" s="86"/>
      <c r="ACR102" s="86"/>
      <c r="ACS102" s="86"/>
      <c r="ACT102" s="86"/>
      <c r="ACU102" s="86"/>
      <c r="ACV102" s="86"/>
      <c r="ACW102" s="86"/>
      <c r="ACX102" s="86"/>
      <c r="ACY102" s="86"/>
      <c r="ACZ102" s="86"/>
      <c r="ADA102" s="86"/>
      <c r="ADB102" s="86"/>
      <c r="ADC102" s="86"/>
      <c r="ADD102" s="86"/>
      <c r="ADE102" s="86"/>
      <c r="ADF102" s="86"/>
      <c r="ADG102" s="86"/>
      <c r="ADH102" s="86"/>
      <c r="ADI102" s="86"/>
      <c r="ADJ102" s="86"/>
      <c r="ADK102" s="86"/>
      <c r="ADL102" s="86"/>
      <c r="ADM102" s="86"/>
      <c r="ADN102" s="86"/>
      <c r="ADO102" s="86"/>
      <c r="ADP102" s="86"/>
      <c r="ADQ102" s="86"/>
      <c r="ADR102" s="86"/>
      <c r="ADS102" s="86"/>
      <c r="ADT102" s="86"/>
      <c r="ADU102" s="86"/>
      <c r="ADV102" s="86"/>
      <c r="ADW102" s="86"/>
      <c r="ADX102" s="86"/>
      <c r="ADY102" s="86"/>
      <c r="ADZ102" s="86"/>
      <c r="AEA102" s="86"/>
      <c r="AEB102" s="86"/>
      <c r="AEC102" s="86"/>
      <c r="AED102" s="86"/>
      <c r="AEE102" s="86"/>
      <c r="AEF102" s="86"/>
      <c r="AEG102" s="86"/>
      <c r="AEH102" s="86"/>
      <c r="AEI102" s="86"/>
      <c r="AEJ102" s="86"/>
      <c r="AEK102" s="86"/>
      <c r="AEL102" s="86"/>
      <c r="AEM102" s="86"/>
      <c r="AEN102" s="86"/>
      <c r="AEO102" s="86"/>
      <c r="AEP102" s="86"/>
      <c r="AEQ102" s="86"/>
      <c r="AER102" s="86"/>
      <c r="AES102" s="86"/>
      <c r="AET102" s="86"/>
      <c r="AEU102" s="86"/>
      <c r="AEV102" s="86"/>
      <c r="AEW102" s="86"/>
      <c r="AEX102" s="86"/>
      <c r="AEY102" s="86"/>
      <c r="AEZ102" s="86"/>
      <c r="AFA102" s="86"/>
      <c r="AFB102" s="86"/>
      <c r="AFC102" s="86"/>
      <c r="AFD102" s="86"/>
      <c r="AFE102" s="86"/>
      <c r="AFF102" s="86"/>
      <c r="AFG102" s="86"/>
      <c r="AFH102" s="86"/>
      <c r="AFI102" s="86"/>
      <c r="AFJ102" s="86"/>
      <c r="AFK102" s="86"/>
      <c r="AFL102" s="86"/>
      <c r="AFM102" s="86"/>
      <c r="AFN102" s="86"/>
      <c r="AFO102" s="86"/>
      <c r="AFP102" s="86"/>
      <c r="AFQ102" s="86"/>
      <c r="AFR102" s="86"/>
      <c r="AFS102" s="86"/>
      <c r="AFT102" s="86"/>
      <c r="AFU102" s="86"/>
      <c r="AFV102" s="86"/>
      <c r="AFW102" s="86"/>
      <c r="AFX102" s="86"/>
      <c r="AFY102" s="86"/>
      <c r="AFZ102" s="86"/>
      <c r="AGA102" s="86"/>
      <c r="AGB102" s="86"/>
      <c r="AGC102" s="86"/>
      <c r="AGD102" s="86"/>
      <c r="AGE102" s="86"/>
      <c r="AGF102" s="86"/>
      <c r="AGG102" s="86"/>
      <c r="AGH102" s="86"/>
      <c r="AGI102" s="86"/>
      <c r="AGJ102" s="86"/>
      <c r="AGK102" s="86"/>
      <c r="AGL102" s="86"/>
      <c r="AGM102" s="86"/>
      <c r="AGN102" s="86"/>
      <c r="AGO102" s="86"/>
      <c r="AGP102" s="86"/>
      <c r="AGQ102" s="86"/>
      <c r="AGR102" s="86"/>
      <c r="AGS102" s="86"/>
      <c r="AGT102" s="86"/>
      <c r="AGU102" s="86"/>
      <c r="AGV102" s="86"/>
      <c r="AGW102" s="86"/>
      <c r="AGX102" s="86"/>
      <c r="AGY102" s="86"/>
      <c r="AGZ102" s="86"/>
      <c r="AHA102" s="86"/>
      <c r="AHB102" s="86"/>
      <c r="AHC102" s="86"/>
      <c r="AHD102" s="86"/>
      <c r="AHE102" s="86"/>
      <c r="AHF102" s="86"/>
      <c r="AHG102" s="86"/>
      <c r="AHH102" s="86"/>
      <c r="AHI102" s="86"/>
      <c r="AHJ102" s="86"/>
      <c r="AHK102" s="86"/>
      <c r="AHL102" s="86"/>
      <c r="AHM102" s="86"/>
      <c r="AHN102" s="86"/>
      <c r="AHO102" s="86"/>
      <c r="AHP102" s="86"/>
      <c r="AHQ102" s="86"/>
      <c r="AHR102" s="86"/>
      <c r="AHS102" s="86"/>
      <c r="AHT102" s="86"/>
      <c r="AHU102" s="86"/>
      <c r="AHV102" s="86"/>
      <c r="AHW102" s="86"/>
      <c r="AHX102" s="86"/>
      <c r="AHY102" s="86"/>
      <c r="AHZ102" s="86"/>
      <c r="AIA102" s="86"/>
      <c r="AIB102" s="86"/>
      <c r="AIC102" s="86"/>
      <c r="AID102" s="86"/>
      <c r="AIE102" s="86"/>
      <c r="AIF102" s="86"/>
      <c r="AIG102" s="86"/>
      <c r="AIH102" s="86"/>
      <c r="AII102" s="86"/>
      <c r="AIJ102" s="86"/>
      <c r="AIK102" s="86"/>
      <c r="AIL102" s="86"/>
      <c r="AIM102" s="86"/>
      <c r="AIN102" s="86"/>
      <c r="AIO102" s="86"/>
      <c r="AIP102" s="86"/>
      <c r="AIQ102" s="86"/>
      <c r="AIR102" s="86"/>
      <c r="AIS102" s="86"/>
      <c r="AIT102" s="86"/>
      <c r="AIU102" s="86"/>
      <c r="AIV102" s="86"/>
      <c r="AIW102" s="86"/>
      <c r="AIX102" s="86"/>
      <c r="AIY102" s="86"/>
      <c r="AIZ102" s="86"/>
      <c r="AJA102" s="86"/>
      <c r="AJB102" s="86"/>
      <c r="AJC102" s="86"/>
      <c r="AJD102" s="86"/>
      <c r="AJE102" s="86"/>
      <c r="AJF102" s="86"/>
      <c r="AJG102" s="86"/>
      <c r="AJH102" s="86"/>
      <c r="AJI102" s="86"/>
      <c r="AJJ102" s="86"/>
      <c r="AJK102" s="86"/>
      <c r="AJL102" s="86"/>
      <c r="AJM102" s="86"/>
      <c r="AJN102" s="86"/>
      <c r="AJO102" s="86"/>
      <c r="AJP102" s="86"/>
      <c r="AJQ102" s="86"/>
      <c r="AJR102" s="86"/>
      <c r="AJS102" s="86"/>
      <c r="AJT102" s="86"/>
      <c r="AJU102" s="86"/>
      <c r="AJV102" s="86"/>
      <c r="AJW102" s="86"/>
      <c r="AJX102" s="86"/>
      <c r="AJY102" s="86"/>
      <c r="AJZ102" s="86"/>
      <c r="AKA102" s="86"/>
      <c r="AKB102" s="86"/>
      <c r="AKC102" s="86"/>
      <c r="AKD102" s="86"/>
      <c r="AKE102" s="86"/>
      <c r="AKF102" s="86"/>
      <c r="AKG102" s="86"/>
      <c r="AKH102" s="86"/>
      <c r="AKI102" s="86"/>
      <c r="AKJ102" s="86"/>
      <c r="AKK102" s="86"/>
      <c r="AKL102" s="86"/>
      <c r="AKM102" s="86"/>
      <c r="AKN102" s="86"/>
      <c r="AKO102" s="86"/>
      <c r="AKP102" s="86"/>
      <c r="AKQ102" s="86"/>
      <c r="AKR102" s="86"/>
      <c r="AKS102" s="86"/>
      <c r="AKT102" s="86"/>
      <c r="AKU102" s="86"/>
      <c r="AKV102" s="86"/>
      <c r="AKW102" s="86"/>
      <c r="AKX102" s="86"/>
      <c r="AKY102" s="86"/>
      <c r="AKZ102" s="86"/>
      <c r="ALA102" s="86"/>
      <c r="ALB102" s="86"/>
      <c r="ALC102" s="86"/>
      <c r="ALD102" s="86"/>
      <c r="ALE102" s="86"/>
      <c r="ALF102" s="86"/>
      <c r="ALG102" s="86"/>
      <c r="ALH102" s="86"/>
      <c r="ALI102" s="86"/>
      <c r="ALJ102" s="86"/>
      <c r="ALK102" s="86"/>
      <c r="ALL102" s="86"/>
      <c r="ALM102" s="86"/>
      <c r="ALN102" s="86"/>
      <c r="ALO102" s="86"/>
      <c r="ALP102" s="86"/>
      <c r="ALQ102" s="86"/>
      <c r="ALR102" s="86"/>
      <c r="ALS102" s="86"/>
      <c r="ALT102" s="86"/>
      <c r="ALU102" s="86"/>
      <c r="ALV102" s="86"/>
      <c r="ALW102" s="86"/>
      <c r="ALX102" s="86"/>
      <c r="ALY102" s="86"/>
      <c r="ALZ102" s="86"/>
      <c r="AMA102" s="86"/>
      <c r="AMB102" s="86"/>
      <c r="AMC102" s="86"/>
      <c r="AMD102" s="86"/>
    </row>
    <row r="103" spans="1:1018" ht="18">
      <c r="A103" s="105"/>
      <c r="B103" s="86"/>
      <c r="C103" s="106"/>
      <c r="D103" s="105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86"/>
      <c r="IY103" s="86"/>
      <c r="IZ103" s="86"/>
      <c r="JA103" s="86"/>
      <c r="JB103" s="86"/>
      <c r="JC103" s="86"/>
      <c r="JD103" s="86"/>
      <c r="JE103" s="86"/>
      <c r="JF103" s="86"/>
      <c r="JG103" s="86"/>
      <c r="JH103" s="86"/>
      <c r="JI103" s="86"/>
      <c r="JJ103" s="86"/>
      <c r="JK103" s="86"/>
      <c r="JL103" s="86"/>
      <c r="JM103" s="86"/>
      <c r="JN103" s="86"/>
      <c r="JO103" s="86"/>
      <c r="JP103" s="86"/>
      <c r="JQ103" s="86"/>
      <c r="JR103" s="86"/>
      <c r="JS103" s="86"/>
      <c r="JT103" s="86"/>
      <c r="JU103" s="86"/>
      <c r="JV103" s="86"/>
      <c r="JW103" s="86"/>
      <c r="JX103" s="86"/>
      <c r="JY103" s="86"/>
      <c r="JZ103" s="86"/>
      <c r="KA103" s="86"/>
      <c r="KB103" s="86"/>
      <c r="KC103" s="86"/>
      <c r="KD103" s="86"/>
      <c r="KE103" s="86"/>
      <c r="KF103" s="86"/>
      <c r="KG103" s="86"/>
      <c r="KH103" s="86"/>
      <c r="KI103" s="86"/>
      <c r="KJ103" s="86"/>
      <c r="KK103" s="86"/>
      <c r="KL103" s="86"/>
      <c r="KM103" s="86"/>
      <c r="KN103" s="86"/>
      <c r="KO103" s="86"/>
      <c r="KP103" s="86"/>
      <c r="KQ103" s="86"/>
      <c r="KR103" s="86"/>
      <c r="KS103" s="86"/>
      <c r="KT103" s="86"/>
      <c r="KU103" s="86"/>
      <c r="KV103" s="86"/>
      <c r="KW103" s="86"/>
      <c r="KX103" s="86"/>
      <c r="KY103" s="86"/>
      <c r="KZ103" s="86"/>
      <c r="LA103" s="86"/>
      <c r="LB103" s="86"/>
      <c r="LC103" s="86"/>
      <c r="LD103" s="86"/>
      <c r="LE103" s="86"/>
      <c r="LF103" s="86"/>
      <c r="LG103" s="86"/>
      <c r="LH103" s="86"/>
      <c r="LI103" s="86"/>
      <c r="LJ103" s="86"/>
      <c r="LK103" s="86"/>
      <c r="LL103" s="86"/>
      <c r="LM103" s="86"/>
      <c r="LN103" s="86"/>
      <c r="LO103" s="86"/>
      <c r="LP103" s="86"/>
      <c r="LQ103" s="86"/>
      <c r="LR103" s="86"/>
      <c r="LS103" s="86"/>
      <c r="LT103" s="86"/>
      <c r="LU103" s="86"/>
      <c r="LV103" s="86"/>
      <c r="LW103" s="86"/>
      <c r="LX103" s="86"/>
      <c r="LY103" s="86"/>
      <c r="LZ103" s="86"/>
      <c r="MA103" s="86"/>
      <c r="MB103" s="86"/>
      <c r="MC103" s="86"/>
      <c r="MD103" s="86"/>
      <c r="ME103" s="86"/>
      <c r="MF103" s="86"/>
      <c r="MG103" s="86"/>
      <c r="MH103" s="86"/>
      <c r="MI103" s="86"/>
      <c r="MJ103" s="86"/>
      <c r="MK103" s="86"/>
      <c r="ML103" s="86"/>
      <c r="MM103" s="86"/>
      <c r="MN103" s="86"/>
      <c r="MO103" s="86"/>
      <c r="MP103" s="86"/>
      <c r="MQ103" s="86"/>
      <c r="MR103" s="86"/>
      <c r="MS103" s="86"/>
      <c r="MT103" s="86"/>
      <c r="MU103" s="86"/>
      <c r="MV103" s="86"/>
      <c r="MW103" s="86"/>
      <c r="MX103" s="86"/>
      <c r="MY103" s="86"/>
      <c r="MZ103" s="86"/>
      <c r="NA103" s="86"/>
      <c r="NB103" s="86"/>
      <c r="NC103" s="86"/>
      <c r="ND103" s="86"/>
      <c r="NE103" s="86"/>
      <c r="NF103" s="86"/>
      <c r="NG103" s="86"/>
      <c r="NH103" s="86"/>
      <c r="NI103" s="86"/>
      <c r="NJ103" s="86"/>
      <c r="NK103" s="86"/>
      <c r="NL103" s="86"/>
      <c r="NM103" s="86"/>
      <c r="NN103" s="86"/>
      <c r="NO103" s="86"/>
      <c r="NP103" s="86"/>
      <c r="NQ103" s="86"/>
      <c r="NR103" s="86"/>
      <c r="NS103" s="86"/>
      <c r="NT103" s="86"/>
      <c r="NU103" s="86"/>
      <c r="NV103" s="86"/>
      <c r="NW103" s="86"/>
      <c r="NX103" s="86"/>
      <c r="NY103" s="86"/>
      <c r="NZ103" s="86"/>
      <c r="OA103" s="86"/>
      <c r="OB103" s="86"/>
      <c r="OC103" s="86"/>
      <c r="OD103" s="86"/>
      <c r="OE103" s="86"/>
      <c r="OF103" s="86"/>
      <c r="OG103" s="86"/>
      <c r="OH103" s="86"/>
      <c r="OI103" s="86"/>
      <c r="OJ103" s="86"/>
      <c r="OK103" s="86"/>
      <c r="OL103" s="86"/>
      <c r="OM103" s="86"/>
      <c r="ON103" s="86"/>
      <c r="OO103" s="86"/>
      <c r="OP103" s="86"/>
      <c r="OQ103" s="86"/>
      <c r="OR103" s="86"/>
      <c r="OS103" s="86"/>
      <c r="OT103" s="86"/>
      <c r="OU103" s="86"/>
      <c r="OV103" s="86"/>
      <c r="OW103" s="86"/>
      <c r="OX103" s="86"/>
      <c r="OY103" s="86"/>
      <c r="OZ103" s="86"/>
      <c r="PA103" s="86"/>
      <c r="PB103" s="86"/>
      <c r="PC103" s="86"/>
      <c r="PD103" s="86"/>
      <c r="PE103" s="86"/>
      <c r="PF103" s="86"/>
      <c r="PG103" s="86"/>
      <c r="PH103" s="86"/>
      <c r="PI103" s="86"/>
      <c r="PJ103" s="86"/>
      <c r="PK103" s="86"/>
      <c r="PL103" s="86"/>
      <c r="PM103" s="86"/>
      <c r="PN103" s="86"/>
      <c r="PO103" s="86"/>
      <c r="PP103" s="86"/>
      <c r="PQ103" s="86"/>
      <c r="PR103" s="86"/>
      <c r="PS103" s="86"/>
      <c r="PT103" s="86"/>
      <c r="PU103" s="86"/>
      <c r="PV103" s="86"/>
      <c r="PW103" s="86"/>
      <c r="PX103" s="86"/>
      <c r="PY103" s="86"/>
      <c r="PZ103" s="86"/>
      <c r="QA103" s="86"/>
      <c r="QB103" s="86"/>
      <c r="QC103" s="86"/>
      <c r="QD103" s="86"/>
      <c r="QE103" s="86"/>
      <c r="QF103" s="86"/>
      <c r="QG103" s="86"/>
      <c r="QH103" s="86"/>
      <c r="QI103" s="86"/>
      <c r="QJ103" s="86"/>
      <c r="QK103" s="86"/>
      <c r="QL103" s="86"/>
      <c r="QM103" s="86"/>
      <c r="QN103" s="86"/>
      <c r="QO103" s="86"/>
      <c r="QP103" s="86"/>
      <c r="QQ103" s="86"/>
      <c r="QR103" s="86"/>
      <c r="QS103" s="86"/>
      <c r="QT103" s="86"/>
      <c r="QU103" s="86"/>
      <c r="QV103" s="86"/>
      <c r="QW103" s="86"/>
      <c r="QX103" s="86"/>
      <c r="QY103" s="86"/>
      <c r="QZ103" s="86"/>
      <c r="RA103" s="86"/>
      <c r="RB103" s="86"/>
      <c r="RC103" s="86"/>
      <c r="RD103" s="86"/>
      <c r="RE103" s="86"/>
      <c r="RF103" s="86"/>
      <c r="RG103" s="86"/>
      <c r="RH103" s="86"/>
      <c r="RI103" s="86"/>
      <c r="RJ103" s="86"/>
      <c r="RK103" s="86"/>
      <c r="RL103" s="86"/>
      <c r="RM103" s="86"/>
      <c r="RN103" s="86"/>
      <c r="RO103" s="86"/>
      <c r="RP103" s="86"/>
      <c r="RQ103" s="86"/>
      <c r="RR103" s="86"/>
      <c r="RS103" s="86"/>
      <c r="RT103" s="86"/>
      <c r="RU103" s="86"/>
      <c r="RV103" s="86"/>
      <c r="RW103" s="86"/>
      <c r="RX103" s="86"/>
      <c r="RY103" s="86"/>
      <c r="RZ103" s="86"/>
      <c r="SA103" s="86"/>
      <c r="SB103" s="86"/>
      <c r="SC103" s="86"/>
      <c r="SD103" s="86"/>
      <c r="SE103" s="86"/>
      <c r="SF103" s="86"/>
      <c r="SG103" s="86"/>
      <c r="SH103" s="86"/>
      <c r="SI103" s="86"/>
      <c r="SJ103" s="86"/>
      <c r="SK103" s="86"/>
      <c r="SL103" s="86"/>
      <c r="SM103" s="86"/>
      <c r="SN103" s="86"/>
      <c r="SO103" s="86"/>
      <c r="SP103" s="86"/>
      <c r="SQ103" s="86"/>
      <c r="SR103" s="86"/>
      <c r="SS103" s="86"/>
      <c r="ST103" s="86"/>
      <c r="SU103" s="86"/>
      <c r="SV103" s="86"/>
      <c r="SW103" s="86"/>
      <c r="SX103" s="86"/>
      <c r="SY103" s="86"/>
      <c r="SZ103" s="86"/>
      <c r="TA103" s="86"/>
      <c r="TB103" s="86"/>
      <c r="TC103" s="86"/>
      <c r="TD103" s="86"/>
      <c r="TE103" s="86"/>
      <c r="TF103" s="86"/>
      <c r="TG103" s="86"/>
      <c r="TH103" s="86"/>
      <c r="TI103" s="86"/>
      <c r="TJ103" s="86"/>
      <c r="TK103" s="86"/>
      <c r="TL103" s="86"/>
      <c r="TM103" s="86"/>
      <c r="TN103" s="86"/>
      <c r="TO103" s="86"/>
      <c r="TP103" s="86"/>
      <c r="TQ103" s="86"/>
      <c r="TR103" s="86"/>
      <c r="TS103" s="86"/>
      <c r="TT103" s="86"/>
      <c r="TU103" s="86"/>
      <c r="TV103" s="86"/>
      <c r="TW103" s="86"/>
      <c r="TX103" s="86"/>
      <c r="TY103" s="86"/>
      <c r="TZ103" s="86"/>
      <c r="UA103" s="86"/>
      <c r="UB103" s="86"/>
      <c r="UC103" s="86"/>
      <c r="UD103" s="86"/>
      <c r="UE103" s="86"/>
      <c r="UF103" s="86"/>
      <c r="UG103" s="86"/>
      <c r="UH103" s="86"/>
      <c r="UI103" s="86"/>
      <c r="UJ103" s="86"/>
      <c r="UK103" s="86"/>
      <c r="UL103" s="86"/>
      <c r="UM103" s="86"/>
      <c r="UN103" s="86"/>
      <c r="UO103" s="86"/>
      <c r="UP103" s="86"/>
      <c r="UQ103" s="86"/>
      <c r="UR103" s="86"/>
      <c r="US103" s="86"/>
      <c r="UT103" s="86"/>
      <c r="UU103" s="86"/>
      <c r="UV103" s="86"/>
      <c r="UW103" s="86"/>
      <c r="UX103" s="86"/>
      <c r="UY103" s="86"/>
      <c r="UZ103" s="86"/>
      <c r="VA103" s="86"/>
      <c r="VB103" s="86"/>
      <c r="VC103" s="86"/>
      <c r="VD103" s="86"/>
      <c r="VE103" s="86"/>
      <c r="VF103" s="86"/>
      <c r="VG103" s="86"/>
      <c r="VH103" s="86"/>
      <c r="VI103" s="86"/>
      <c r="VJ103" s="86"/>
      <c r="VK103" s="86"/>
      <c r="VL103" s="86"/>
      <c r="VM103" s="86"/>
      <c r="VN103" s="86"/>
      <c r="VO103" s="86"/>
      <c r="VP103" s="86"/>
      <c r="VQ103" s="86"/>
      <c r="VR103" s="86"/>
      <c r="VS103" s="86"/>
      <c r="VT103" s="86"/>
      <c r="VU103" s="86"/>
      <c r="VV103" s="86"/>
      <c r="VW103" s="86"/>
      <c r="VX103" s="86"/>
      <c r="VY103" s="86"/>
      <c r="VZ103" s="86"/>
      <c r="WA103" s="86"/>
      <c r="WB103" s="86"/>
      <c r="WC103" s="86"/>
      <c r="WD103" s="86"/>
      <c r="WE103" s="86"/>
      <c r="WF103" s="86"/>
      <c r="WG103" s="86"/>
      <c r="WH103" s="86"/>
      <c r="WI103" s="86"/>
      <c r="WJ103" s="86"/>
      <c r="WK103" s="86"/>
      <c r="WL103" s="86"/>
      <c r="WM103" s="86"/>
      <c r="WN103" s="86"/>
      <c r="WO103" s="86"/>
      <c r="WP103" s="86"/>
      <c r="WQ103" s="86"/>
      <c r="WR103" s="86"/>
      <c r="WS103" s="86"/>
      <c r="WT103" s="86"/>
      <c r="WU103" s="86"/>
      <c r="WV103" s="86"/>
      <c r="WW103" s="86"/>
      <c r="WX103" s="86"/>
      <c r="WY103" s="86"/>
      <c r="WZ103" s="86"/>
      <c r="XA103" s="86"/>
      <c r="XB103" s="86"/>
      <c r="XC103" s="86"/>
      <c r="XD103" s="86"/>
      <c r="XE103" s="86"/>
      <c r="XF103" s="86"/>
      <c r="XG103" s="86"/>
      <c r="XH103" s="86"/>
      <c r="XI103" s="86"/>
      <c r="XJ103" s="86"/>
      <c r="XK103" s="86"/>
      <c r="XL103" s="86"/>
      <c r="XM103" s="86"/>
      <c r="XN103" s="86"/>
      <c r="XO103" s="86"/>
      <c r="XP103" s="86"/>
      <c r="XQ103" s="86"/>
      <c r="XR103" s="86"/>
      <c r="XS103" s="86"/>
      <c r="XT103" s="86"/>
      <c r="XU103" s="86"/>
      <c r="XV103" s="86"/>
      <c r="XW103" s="86"/>
      <c r="XX103" s="86"/>
      <c r="XY103" s="86"/>
      <c r="XZ103" s="86"/>
      <c r="YA103" s="86"/>
      <c r="YB103" s="86"/>
      <c r="YC103" s="86"/>
      <c r="YD103" s="86"/>
      <c r="YE103" s="86"/>
      <c r="YF103" s="86"/>
      <c r="YG103" s="86"/>
      <c r="YH103" s="86"/>
      <c r="YI103" s="86"/>
      <c r="YJ103" s="86"/>
      <c r="YK103" s="86"/>
      <c r="YL103" s="86"/>
      <c r="YM103" s="86"/>
      <c r="YN103" s="86"/>
      <c r="YO103" s="86"/>
      <c r="YP103" s="86"/>
      <c r="YQ103" s="86"/>
      <c r="YR103" s="86"/>
      <c r="YS103" s="86"/>
      <c r="YT103" s="86"/>
      <c r="YU103" s="86"/>
      <c r="YV103" s="86"/>
      <c r="YW103" s="86"/>
      <c r="YX103" s="86"/>
      <c r="YY103" s="86"/>
      <c r="YZ103" s="86"/>
      <c r="ZA103" s="86"/>
      <c r="ZB103" s="86"/>
      <c r="ZC103" s="86"/>
      <c r="ZD103" s="86"/>
      <c r="ZE103" s="86"/>
      <c r="ZF103" s="86"/>
      <c r="ZG103" s="86"/>
      <c r="ZH103" s="86"/>
      <c r="ZI103" s="86"/>
      <c r="ZJ103" s="86"/>
      <c r="ZK103" s="86"/>
      <c r="ZL103" s="86"/>
      <c r="ZM103" s="86"/>
      <c r="ZN103" s="86"/>
      <c r="ZO103" s="86"/>
      <c r="ZP103" s="86"/>
      <c r="ZQ103" s="86"/>
      <c r="ZR103" s="86"/>
      <c r="ZS103" s="86"/>
      <c r="ZT103" s="86"/>
      <c r="ZU103" s="86"/>
      <c r="ZV103" s="86"/>
      <c r="ZW103" s="86"/>
      <c r="ZX103" s="86"/>
      <c r="ZY103" s="86"/>
      <c r="ZZ103" s="86"/>
      <c r="AAA103" s="86"/>
      <c r="AAB103" s="86"/>
      <c r="AAC103" s="86"/>
      <c r="AAD103" s="86"/>
      <c r="AAE103" s="86"/>
      <c r="AAF103" s="86"/>
      <c r="AAG103" s="86"/>
      <c r="AAH103" s="86"/>
      <c r="AAI103" s="86"/>
      <c r="AAJ103" s="86"/>
      <c r="AAK103" s="86"/>
      <c r="AAL103" s="86"/>
      <c r="AAM103" s="86"/>
      <c r="AAN103" s="86"/>
      <c r="AAO103" s="86"/>
      <c r="AAP103" s="86"/>
      <c r="AAQ103" s="86"/>
      <c r="AAR103" s="86"/>
      <c r="AAS103" s="86"/>
      <c r="AAT103" s="86"/>
      <c r="AAU103" s="86"/>
      <c r="AAV103" s="86"/>
      <c r="AAW103" s="86"/>
      <c r="AAX103" s="86"/>
      <c r="AAY103" s="86"/>
      <c r="AAZ103" s="86"/>
      <c r="ABA103" s="86"/>
      <c r="ABB103" s="86"/>
      <c r="ABC103" s="86"/>
      <c r="ABD103" s="86"/>
      <c r="ABE103" s="86"/>
      <c r="ABF103" s="86"/>
      <c r="ABG103" s="86"/>
      <c r="ABH103" s="86"/>
      <c r="ABI103" s="86"/>
      <c r="ABJ103" s="86"/>
      <c r="ABK103" s="86"/>
      <c r="ABL103" s="86"/>
      <c r="ABM103" s="86"/>
      <c r="ABN103" s="86"/>
      <c r="ABO103" s="86"/>
      <c r="ABP103" s="86"/>
      <c r="ABQ103" s="86"/>
      <c r="ABR103" s="86"/>
      <c r="ABS103" s="86"/>
      <c r="ABT103" s="86"/>
      <c r="ABU103" s="86"/>
      <c r="ABV103" s="86"/>
      <c r="ABW103" s="86"/>
      <c r="ABX103" s="86"/>
      <c r="ABY103" s="86"/>
      <c r="ABZ103" s="86"/>
      <c r="ACA103" s="86"/>
      <c r="ACB103" s="86"/>
      <c r="ACC103" s="86"/>
      <c r="ACD103" s="86"/>
      <c r="ACE103" s="86"/>
      <c r="ACF103" s="86"/>
      <c r="ACG103" s="86"/>
      <c r="ACH103" s="86"/>
      <c r="ACI103" s="86"/>
      <c r="ACJ103" s="86"/>
      <c r="ACK103" s="86"/>
      <c r="ACL103" s="86"/>
      <c r="ACM103" s="86"/>
      <c r="ACN103" s="86"/>
      <c r="ACO103" s="86"/>
      <c r="ACP103" s="86"/>
      <c r="ACQ103" s="86"/>
      <c r="ACR103" s="86"/>
      <c r="ACS103" s="86"/>
      <c r="ACT103" s="86"/>
      <c r="ACU103" s="86"/>
      <c r="ACV103" s="86"/>
      <c r="ACW103" s="86"/>
      <c r="ACX103" s="86"/>
      <c r="ACY103" s="86"/>
      <c r="ACZ103" s="86"/>
      <c r="ADA103" s="86"/>
      <c r="ADB103" s="86"/>
      <c r="ADC103" s="86"/>
      <c r="ADD103" s="86"/>
      <c r="ADE103" s="86"/>
      <c r="ADF103" s="86"/>
      <c r="ADG103" s="86"/>
      <c r="ADH103" s="86"/>
      <c r="ADI103" s="86"/>
      <c r="ADJ103" s="86"/>
      <c r="ADK103" s="86"/>
      <c r="ADL103" s="86"/>
      <c r="ADM103" s="86"/>
      <c r="ADN103" s="86"/>
      <c r="ADO103" s="86"/>
      <c r="ADP103" s="86"/>
      <c r="ADQ103" s="86"/>
      <c r="ADR103" s="86"/>
      <c r="ADS103" s="86"/>
      <c r="ADT103" s="86"/>
      <c r="ADU103" s="86"/>
      <c r="ADV103" s="86"/>
      <c r="ADW103" s="86"/>
      <c r="ADX103" s="86"/>
      <c r="ADY103" s="86"/>
      <c r="ADZ103" s="86"/>
      <c r="AEA103" s="86"/>
      <c r="AEB103" s="86"/>
      <c r="AEC103" s="86"/>
      <c r="AED103" s="86"/>
      <c r="AEE103" s="86"/>
      <c r="AEF103" s="86"/>
      <c r="AEG103" s="86"/>
      <c r="AEH103" s="86"/>
      <c r="AEI103" s="86"/>
      <c r="AEJ103" s="86"/>
      <c r="AEK103" s="86"/>
      <c r="AEL103" s="86"/>
      <c r="AEM103" s="86"/>
      <c r="AEN103" s="86"/>
      <c r="AEO103" s="86"/>
      <c r="AEP103" s="86"/>
      <c r="AEQ103" s="86"/>
      <c r="AER103" s="86"/>
      <c r="AES103" s="86"/>
      <c r="AET103" s="86"/>
      <c r="AEU103" s="86"/>
      <c r="AEV103" s="86"/>
      <c r="AEW103" s="86"/>
      <c r="AEX103" s="86"/>
      <c r="AEY103" s="86"/>
      <c r="AEZ103" s="86"/>
      <c r="AFA103" s="86"/>
      <c r="AFB103" s="86"/>
      <c r="AFC103" s="86"/>
      <c r="AFD103" s="86"/>
      <c r="AFE103" s="86"/>
      <c r="AFF103" s="86"/>
      <c r="AFG103" s="86"/>
      <c r="AFH103" s="86"/>
      <c r="AFI103" s="86"/>
      <c r="AFJ103" s="86"/>
      <c r="AFK103" s="86"/>
      <c r="AFL103" s="86"/>
      <c r="AFM103" s="86"/>
      <c r="AFN103" s="86"/>
      <c r="AFO103" s="86"/>
      <c r="AFP103" s="86"/>
      <c r="AFQ103" s="86"/>
      <c r="AFR103" s="86"/>
      <c r="AFS103" s="86"/>
      <c r="AFT103" s="86"/>
      <c r="AFU103" s="86"/>
      <c r="AFV103" s="86"/>
      <c r="AFW103" s="86"/>
      <c r="AFX103" s="86"/>
      <c r="AFY103" s="86"/>
      <c r="AFZ103" s="86"/>
      <c r="AGA103" s="86"/>
      <c r="AGB103" s="86"/>
      <c r="AGC103" s="86"/>
      <c r="AGD103" s="86"/>
      <c r="AGE103" s="86"/>
      <c r="AGF103" s="86"/>
      <c r="AGG103" s="86"/>
      <c r="AGH103" s="86"/>
      <c r="AGI103" s="86"/>
      <c r="AGJ103" s="86"/>
      <c r="AGK103" s="86"/>
      <c r="AGL103" s="86"/>
      <c r="AGM103" s="86"/>
      <c r="AGN103" s="86"/>
      <c r="AGO103" s="86"/>
      <c r="AGP103" s="86"/>
      <c r="AGQ103" s="86"/>
      <c r="AGR103" s="86"/>
      <c r="AGS103" s="86"/>
      <c r="AGT103" s="86"/>
      <c r="AGU103" s="86"/>
      <c r="AGV103" s="86"/>
      <c r="AGW103" s="86"/>
      <c r="AGX103" s="86"/>
      <c r="AGY103" s="86"/>
      <c r="AGZ103" s="86"/>
      <c r="AHA103" s="86"/>
      <c r="AHB103" s="86"/>
      <c r="AHC103" s="86"/>
      <c r="AHD103" s="86"/>
      <c r="AHE103" s="86"/>
      <c r="AHF103" s="86"/>
      <c r="AHG103" s="86"/>
      <c r="AHH103" s="86"/>
      <c r="AHI103" s="86"/>
      <c r="AHJ103" s="86"/>
      <c r="AHK103" s="86"/>
      <c r="AHL103" s="86"/>
      <c r="AHM103" s="86"/>
      <c r="AHN103" s="86"/>
      <c r="AHO103" s="86"/>
      <c r="AHP103" s="86"/>
      <c r="AHQ103" s="86"/>
      <c r="AHR103" s="86"/>
      <c r="AHS103" s="86"/>
      <c r="AHT103" s="86"/>
      <c r="AHU103" s="86"/>
      <c r="AHV103" s="86"/>
      <c r="AHW103" s="86"/>
      <c r="AHX103" s="86"/>
      <c r="AHY103" s="86"/>
      <c r="AHZ103" s="86"/>
      <c r="AIA103" s="86"/>
      <c r="AIB103" s="86"/>
      <c r="AIC103" s="86"/>
      <c r="AID103" s="86"/>
      <c r="AIE103" s="86"/>
      <c r="AIF103" s="86"/>
      <c r="AIG103" s="86"/>
      <c r="AIH103" s="86"/>
      <c r="AII103" s="86"/>
      <c r="AIJ103" s="86"/>
      <c r="AIK103" s="86"/>
      <c r="AIL103" s="86"/>
      <c r="AIM103" s="86"/>
      <c r="AIN103" s="86"/>
      <c r="AIO103" s="86"/>
      <c r="AIP103" s="86"/>
      <c r="AIQ103" s="86"/>
      <c r="AIR103" s="86"/>
      <c r="AIS103" s="86"/>
      <c r="AIT103" s="86"/>
      <c r="AIU103" s="86"/>
      <c r="AIV103" s="86"/>
      <c r="AIW103" s="86"/>
      <c r="AIX103" s="86"/>
      <c r="AIY103" s="86"/>
      <c r="AIZ103" s="86"/>
      <c r="AJA103" s="86"/>
      <c r="AJB103" s="86"/>
      <c r="AJC103" s="86"/>
      <c r="AJD103" s="86"/>
      <c r="AJE103" s="86"/>
      <c r="AJF103" s="86"/>
      <c r="AJG103" s="86"/>
      <c r="AJH103" s="86"/>
      <c r="AJI103" s="86"/>
      <c r="AJJ103" s="86"/>
      <c r="AJK103" s="86"/>
      <c r="AJL103" s="86"/>
      <c r="AJM103" s="86"/>
      <c r="AJN103" s="86"/>
      <c r="AJO103" s="86"/>
      <c r="AJP103" s="86"/>
      <c r="AJQ103" s="86"/>
      <c r="AJR103" s="86"/>
      <c r="AJS103" s="86"/>
      <c r="AJT103" s="86"/>
      <c r="AJU103" s="86"/>
      <c r="AJV103" s="86"/>
      <c r="AJW103" s="86"/>
      <c r="AJX103" s="86"/>
      <c r="AJY103" s="86"/>
      <c r="AJZ103" s="86"/>
      <c r="AKA103" s="86"/>
      <c r="AKB103" s="86"/>
      <c r="AKC103" s="86"/>
      <c r="AKD103" s="86"/>
      <c r="AKE103" s="86"/>
      <c r="AKF103" s="86"/>
      <c r="AKG103" s="86"/>
      <c r="AKH103" s="86"/>
      <c r="AKI103" s="86"/>
      <c r="AKJ103" s="86"/>
      <c r="AKK103" s="86"/>
      <c r="AKL103" s="86"/>
      <c r="AKM103" s="86"/>
      <c r="AKN103" s="86"/>
      <c r="AKO103" s="86"/>
      <c r="AKP103" s="86"/>
      <c r="AKQ103" s="86"/>
      <c r="AKR103" s="86"/>
      <c r="AKS103" s="86"/>
      <c r="AKT103" s="86"/>
      <c r="AKU103" s="86"/>
      <c r="AKV103" s="86"/>
      <c r="AKW103" s="86"/>
      <c r="AKX103" s="86"/>
      <c r="AKY103" s="86"/>
      <c r="AKZ103" s="86"/>
      <c r="ALA103" s="86"/>
      <c r="ALB103" s="86"/>
      <c r="ALC103" s="86"/>
      <c r="ALD103" s="86"/>
      <c r="ALE103" s="86"/>
      <c r="ALF103" s="86"/>
      <c r="ALG103" s="86"/>
      <c r="ALH103" s="86"/>
      <c r="ALI103" s="86"/>
      <c r="ALJ103" s="86"/>
      <c r="ALK103" s="86"/>
      <c r="ALL103" s="86"/>
      <c r="ALM103" s="86"/>
      <c r="ALN103" s="86"/>
      <c r="ALO103" s="86"/>
      <c r="ALP103" s="86"/>
      <c r="ALQ103" s="86"/>
      <c r="ALR103" s="86"/>
      <c r="ALS103" s="86"/>
      <c r="ALT103" s="86"/>
      <c r="ALU103" s="86"/>
      <c r="ALV103" s="86"/>
      <c r="ALW103" s="86"/>
      <c r="ALX103" s="86"/>
      <c r="ALY103" s="86"/>
      <c r="ALZ103" s="86"/>
      <c r="AMA103" s="86"/>
      <c r="AMB103" s="86"/>
      <c r="AMC103" s="86"/>
      <c r="AMD103" s="86"/>
    </row>
    <row r="104" spans="1:1018">
      <c r="A104" s="103" t="s">
        <v>84</v>
      </c>
      <c r="B104" s="86"/>
      <c r="C104" s="104"/>
      <c r="D104" s="105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6"/>
      <c r="JG104" s="86"/>
      <c r="JH104" s="86"/>
      <c r="JI104" s="86"/>
      <c r="JJ104" s="86"/>
      <c r="JK104" s="86"/>
      <c r="JL104" s="86"/>
      <c r="JM104" s="86"/>
      <c r="JN104" s="86"/>
      <c r="JO104" s="86"/>
      <c r="JP104" s="86"/>
      <c r="JQ104" s="86"/>
      <c r="JR104" s="86"/>
      <c r="JS104" s="86"/>
      <c r="JT104" s="86"/>
      <c r="JU104" s="86"/>
      <c r="JV104" s="86"/>
      <c r="JW104" s="86"/>
      <c r="JX104" s="86"/>
      <c r="JY104" s="86"/>
      <c r="JZ104" s="86"/>
      <c r="KA104" s="86"/>
      <c r="KB104" s="86"/>
      <c r="KC104" s="86"/>
      <c r="KD104" s="86"/>
      <c r="KE104" s="86"/>
      <c r="KF104" s="86"/>
      <c r="KG104" s="86"/>
      <c r="KH104" s="86"/>
      <c r="KI104" s="86"/>
      <c r="KJ104" s="86"/>
      <c r="KK104" s="86"/>
      <c r="KL104" s="86"/>
      <c r="KM104" s="86"/>
      <c r="KN104" s="86"/>
      <c r="KO104" s="86"/>
      <c r="KP104" s="86"/>
      <c r="KQ104" s="86"/>
      <c r="KR104" s="86"/>
      <c r="KS104" s="86"/>
      <c r="KT104" s="86"/>
      <c r="KU104" s="86"/>
      <c r="KV104" s="86"/>
      <c r="KW104" s="86"/>
      <c r="KX104" s="86"/>
      <c r="KY104" s="86"/>
      <c r="KZ104" s="86"/>
      <c r="LA104" s="86"/>
      <c r="LB104" s="86"/>
      <c r="LC104" s="86"/>
      <c r="LD104" s="86"/>
      <c r="LE104" s="86"/>
      <c r="LF104" s="86"/>
      <c r="LG104" s="86"/>
      <c r="LH104" s="86"/>
      <c r="LI104" s="86"/>
      <c r="LJ104" s="86"/>
      <c r="LK104" s="86"/>
      <c r="LL104" s="86"/>
      <c r="LM104" s="86"/>
      <c r="LN104" s="86"/>
      <c r="LO104" s="86"/>
      <c r="LP104" s="86"/>
      <c r="LQ104" s="86"/>
      <c r="LR104" s="86"/>
      <c r="LS104" s="86"/>
      <c r="LT104" s="86"/>
      <c r="LU104" s="86"/>
      <c r="LV104" s="86"/>
      <c r="LW104" s="86"/>
      <c r="LX104" s="86"/>
      <c r="LY104" s="86"/>
      <c r="LZ104" s="86"/>
      <c r="MA104" s="86"/>
      <c r="MB104" s="86"/>
      <c r="MC104" s="86"/>
      <c r="MD104" s="86"/>
      <c r="ME104" s="86"/>
      <c r="MF104" s="86"/>
      <c r="MG104" s="86"/>
      <c r="MH104" s="86"/>
      <c r="MI104" s="86"/>
      <c r="MJ104" s="86"/>
      <c r="MK104" s="86"/>
      <c r="ML104" s="86"/>
      <c r="MM104" s="86"/>
      <c r="MN104" s="86"/>
      <c r="MO104" s="86"/>
      <c r="MP104" s="86"/>
      <c r="MQ104" s="86"/>
      <c r="MR104" s="86"/>
      <c r="MS104" s="86"/>
      <c r="MT104" s="86"/>
      <c r="MU104" s="86"/>
      <c r="MV104" s="86"/>
      <c r="MW104" s="86"/>
      <c r="MX104" s="86"/>
      <c r="MY104" s="86"/>
      <c r="MZ104" s="86"/>
      <c r="NA104" s="86"/>
      <c r="NB104" s="86"/>
      <c r="NC104" s="86"/>
      <c r="ND104" s="86"/>
      <c r="NE104" s="86"/>
      <c r="NF104" s="86"/>
      <c r="NG104" s="86"/>
      <c r="NH104" s="86"/>
      <c r="NI104" s="86"/>
      <c r="NJ104" s="86"/>
      <c r="NK104" s="86"/>
      <c r="NL104" s="86"/>
      <c r="NM104" s="86"/>
      <c r="NN104" s="86"/>
      <c r="NO104" s="86"/>
      <c r="NP104" s="86"/>
      <c r="NQ104" s="86"/>
      <c r="NR104" s="86"/>
      <c r="NS104" s="86"/>
      <c r="NT104" s="86"/>
      <c r="NU104" s="86"/>
      <c r="NV104" s="86"/>
      <c r="NW104" s="86"/>
      <c r="NX104" s="86"/>
      <c r="NY104" s="86"/>
      <c r="NZ104" s="86"/>
      <c r="OA104" s="86"/>
      <c r="OB104" s="86"/>
      <c r="OC104" s="86"/>
      <c r="OD104" s="86"/>
      <c r="OE104" s="86"/>
      <c r="OF104" s="86"/>
      <c r="OG104" s="86"/>
      <c r="OH104" s="86"/>
      <c r="OI104" s="86"/>
      <c r="OJ104" s="86"/>
      <c r="OK104" s="86"/>
      <c r="OL104" s="86"/>
      <c r="OM104" s="86"/>
      <c r="ON104" s="86"/>
      <c r="OO104" s="86"/>
      <c r="OP104" s="86"/>
      <c r="OQ104" s="86"/>
      <c r="OR104" s="86"/>
      <c r="OS104" s="86"/>
      <c r="OT104" s="86"/>
      <c r="OU104" s="86"/>
      <c r="OV104" s="86"/>
      <c r="OW104" s="86"/>
      <c r="OX104" s="86"/>
      <c r="OY104" s="86"/>
      <c r="OZ104" s="86"/>
      <c r="PA104" s="86"/>
      <c r="PB104" s="86"/>
      <c r="PC104" s="86"/>
      <c r="PD104" s="86"/>
      <c r="PE104" s="86"/>
      <c r="PF104" s="86"/>
      <c r="PG104" s="86"/>
      <c r="PH104" s="86"/>
      <c r="PI104" s="86"/>
      <c r="PJ104" s="86"/>
      <c r="PK104" s="86"/>
      <c r="PL104" s="86"/>
      <c r="PM104" s="86"/>
      <c r="PN104" s="86"/>
      <c r="PO104" s="86"/>
      <c r="PP104" s="86"/>
      <c r="PQ104" s="86"/>
      <c r="PR104" s="86"/>
      <c r="PS104" s="86"/>
      <c r="PT104" s="86"/>
      <c r="PU104" s="86"/>
      <c r="PV104" s="86"/>
      <c r="PW104" s="86"/>
      <c r="PX104" s="86"/>
      <c r="PY104" s="86"/>
      <c r="PZ104" s="86"/>
      <c r="QA104" s="86"/>
      <c r="QB104" s="86"/>
      <c r="QC104" s="86"/>
      <c r="QD104" s="86"/>
      <c r="QE104" s="86"/>
      <c r="QF104" s="86"/>
      <c r="QG104" s="86"/>
      <c r="QH104" s="86"/>
      <c r="QI104" s="86"/>
      <c r="QJ104" s="86"/>
      <c r="QK104" s="86"/>
      <c r="QL104" s="86"/>
      <c r="QM104" s="86"/>
      <c r="QN104" s="86"/>
      <c r="QO104" s="86"/>
      <c r="QP104" s="86"/>
      <c r="QQ104" s="86"/>
      <c r="QR104" s="86"/>
      <c r="QS104" s="86"/>
      <c r="QT104" s="86"/>
      <c r="QU104" s="86"/>
      <c r="QV104" s="86"/>
      <c r="QW104" s="86"/>
      <c r="QX104" s="86"/>
      <c r="QY104" s="86"/>
      <c r="QZ104" s="86"/>
      <c r="RA104" s="86"/>
      <c r="RB104" s="86"/>
      <c r="RC104" s="86"/>
      <c r="RD104" s="86"/>
      <c r="RE104" s="86"/>
      <c r="RF104" s="86"/>
      <c r="RG104" s="86"/>
      <c r="RH104" s="86"/>
      <c r="RI104" s="86"/>
      <c r="RJ104" s="86"/>
      <c r="RK104" s="86"/>
      <c r="RL104" s="86"/>
      <c r="RM104" s="86"/>
      <c r="RN104" s="86"/>
      <c r="RO104" s="86"/>
      <c r="RP104" s="86"/>
      <c r="RQ104" s="86"/>
      <c r="RR104" s="86"/>
      <c r="RS104" s="86"/>
      <c r="RT104" s="86"/>
      <c r="RU104" s="86"/>
      <c r="RV104" s="86"/>
      <c r="RW104" s="86"/>
      <c r="RX104" s="86"/>
      <c r="RY104" s="86"/>
      <c r="RZ104" s="86"/>
      <c r="SA104" s="86"/>
      <c r="SB104" s="86"/>
      <c r="SC104" s="86"/>
      <c r="SD104" s="86"/>
      <c r="SE104" s="86"/>
      <c r="SF104" s="86"/>
      <c r="SG104" s="86"/>
      <c r="SH104" s="86"/>
      <c r="SI104" s="86"/>
      <c r="SJ104" s="86"/>
      <c r="SK104" s="86"/>
      <c r="SL104" s="86"/>
      <c r="SM104" s="86"/>
      <c r="SN104" s="86"/>
      <c r="SO104" s="86"/>
      <c r="SP104" s="86"/>
      <c r="SQ104" s="86"/>
      <c r="SR104" s="86"/>
      <c r="SS104" s="86"/>
      <c r="ST104" s="86"/>
      <c r="SU104" s="86"/>
      <c r="SV104" s="86"/>
      <c r="SW104" s="86"/>
      <c r="SX104" s="86"/>
      <c r="SY104" s="86"/>
      <c r="SZ104" s="86"/>
      <c r="TA104" s="86"/>
      <c r="TB104" s="86"/>
      <c r="TC104" s="86"/>
      <c r="TD104" s="86"/>
      <c r="TE104" s="86"/>
      <c r="TF104" s="86"/>
      <c r="TG104" s="86"/>
      <c r="TH104" s="86"/>
      <c r="TI104" s="86"/>
      <c r="TJ104" s="86"/>
      <c r="TK104" s="86"/>
      <c r="TL104" s="86"/>
      <c r="TM104" s="86"/>
      <c r="TN104" s="86"/>
      <c r="TO104" s="86"/>
      <c r="TP104" s="86"/>
      <c r="TQ104" s="86"/>
      <c r="TR104" s="86"/>
      <c r="TS104" s="86"/>
      <c r="TT104" s="86"/>
      <c r="TU104" s="86"/>
      <c r="TV104" s="86"/>
      <c r="TW104" s="86"/>
      <c r="TX104" s="86"/>
      <c r="TY104" s="86"/>
      <c r="TZ104" s="86"/>
      <c r="UA104" s="86"/>
      <c r="UB104" s="86"/>
      <c r="UC104" s="86"/>
      <c r="UD104" s="86"/>
      <c r="UE104" s="86"/>
      <c r="UF104" s="86"/>
      <c r="UG104" s="86"/>
      <c r="UH104" s="86"/>
      <c r="UI104" s="86"/>
      <c r="UJ104" s="86"/>
      <c r="UK104" s="86"/>
      <c r="UL104" s="86"/>
      <c r="UM104" s="86"/>
      <c r="UN104" s="86"/>
      <c r="UO104" s="86"/>
      <c r="UP104" s="86"/>
      <c r="UQ104" s="86"/>
      <c r="UR104" s="86"/>
      <c r="US104" s="86"/>
      <c r="UT104" s="86"/>
      <c r="UU104" s="86"/>
      <c r="UV104" s="86"/>
      <c r="UW104" s="86"/>
      <c r="UX104" s="86"/>
      <c r="UY104" s="86"/>
      <c r="UZ104" s="86"/>
      <c r="VA104" s="86"/>
      <c r="VB104" s="86"/>
      <c r="VC104" s="86"/>
      <c r="VD104" s="86"/>
      <c r="VE104" s="86"/>
      <c r="VF104" s="86"/>
      <c r="VG104" s="86"/>
      <c r="VH104" s="86"/>
      <c r="VI104" s="86"/>
      <c r="VJ104" s="86"/>
      <c r="VK104" s="86"/>
      <c r="VL104" s="86"/>
      <c r="VM104" s="86"/>
      <c r="VN104" s="86"/>
      <c r="VO104" s="86"/>
      <c r="VP104" s="86"/>
      <c r="VQ104" s="86"/>
      <c r="VR104" s="86"/>
      <c r="VS104" s="86"/>
      <c r="VT104" s="86"/>
      <c r="VU104" s="86"/>
      <c r="VV104" s="86"/>
      <c r="VW104" s="86"/>
      <c r="VX104" s="86"/>
      <c r="VY104" s="86"/>
      <c r="VZ104" s="86"/>
      <c r="WA104" s="86"/>
      <c r="WB104" s="86"/>
      <c r="WC104" s="86"/>
      <c r="WD104" s="86"/>
      <c r="WE104" s="86"/>
      <c r="WF104" s="86"/>
      <c r="WG104" s="86"/>
      <c r="WH104" s="86"/>
      <c r="WI104" s="86"/>
      <c r="WJ104" s="86"/>
      <c r="WK104" s="86"/>
      <c r="WL104" s="86"/>
      <c r="WM104" s="86"/>
      <c r="WN104" s="86"/>
      <c r="WO104" s="86"/>
      <c r="WP104" s="86"/>
      <c r="WQ104" s="86"/>
      <c r="WR104" s="86"/>
      <c r="WS104" s="86"/>
      <c r="WT104" s="86"/>
      <c r="WU104" s="86"/>
      <c r="WV104" s="86"/>
      <c r="WW104" s="86"/>
      <c r="WX104" s="86"/>
      <c r="WY104" s="86"/>
      <c r="WZ104" s="86"/>
      <c r="XA104" s="86"/>
      <c r="XB104" s="86"/>
      <c r="XC104" s="86"/>
      <c r="XD104" s="86"/>
      <c r="XE104" s="86"/>
      <c r="XF104" s="86"/>
      <c r="XG104" s="86"/>
      <c r="XH104" s="86"/>
      <c r="XI104" s="86"/>
      <c r="XJ104" s="86"/>
      <c r="XK104" s="86"/>
      <c r="XL104" s="86"/>
      <c r="XM104" s="86"/>
      <c r="XN104" s="86"/>
      <c r="XO104" s="86"/>
      <c r="XP104" s="86"/>
      <c r="XQ104" s="86"/>
      <c r="XR104" s="86"/>
      <c r="XS104" s="86"/>
      <c r="XT104" s="86"/>
      <c r="XU104" s="86"/>
      <c r="XV104" s="86"/>
      <c r="XW104" s="86"/>
      <c r="XX104" s="86"/>
      <c r="XY104" s="86"/>
      <c r="XZ104" s="86"/>
      <c r="YA104" s="86"/>
      <c r="YB104" s="86"/>
      <c r="YC104" s="86"/>
      <c r="YD104" s="86"/>
      <c r="YE104" s="86"/>
      <c r="YF104" s="86"/>
      <c r="YG104" s="86"/>
      <c r="YH104" s="86"/>
      <c r="YI104" s="86"/>
      <c r="YJ104" s="86"/>
      <c r="YK104" s="86"/>
      <c r="YL104" s="86"/>
      <c r="YM104" s="86"/>
      <c r="YN104" s="86"/>
      <c r="YO104" s="86"/>
      <c r="YP104" s="86"/>
      <c r="YQ104" s="86"/>
      <c r="YR104" s="86"/>
      <c r="YS104" s="86"/>
      <c r="YT104" s="86"/>
      <c r="YU104" s="86"/>
      <c r="YV104" s="86"/>
      <c r="YW104" s="86"/>
      <c r="YX104" s="86"/>
      <c r="YY104" s="86"/>
      <c r="YZ104" s="86"/>
      <c r="ZA104" s="86"/>
      <c r="ZB104" s="86"/>
      <c r="ZC104" s="86"/>
      <c r="ZD104" s="86"/>
      <c r="ZE104" s="86"/>
      <c r="ZF104" s="86"/>
      <c r="ZG104" s="86"/>
      <c r="ZH104" s="86"/>
      <c r="ZI104" s="86"/>
      <c r="ZJ104" s="86"/>
      <c r="ZK104" s="86"/>
      <c r="ZL104" s="86"/>
      <c r="ZM104" s="86"/>
      <c r="ZN104" s="86"/>
      <c r="ZO104" s="86"/>
      <c r="ZP104" s="86"/>
      <c r="ZQ104" s="86"/>
      <c r="ZR104" s="86"/>
      <c r="ZS104" s="86"/>
      <c r="ZT104" s="86"/>
      <c r="ZU104" s="86"/>
      <c r="ZV104" s="86"/>
      <c r="ZW104" s="86"/>
      <c r="ZX104" s="86"/>
      <c r="ZY104" s="86"/>
      <c r="ZZ104" s="86"/>
      <c r="AAA104" s="86"/>
      <c r="AAB104" s="86"/>
      <c r="AAC104" s="86"/>
      <c r="AAD104" s="86"/>
      <c r="AAE104" s="86"/>
      <c r="AAF104" s="86"/>
      <c r="AAG104" s="86"/>
      <c r="AAH104" s="86"/>
      <c r="AAI104" s="86"/>
      <c r="AAJ104" s="86"/>
      <c r="AAK104" s="86"/>
      <c r="AAL104" s="86"/>
      <c r="AAM104" s="86"/>
      <c r="AAN104" s="86"/>
      <c r="AAO104" s="86"/>
      <c r="AAP104" s="86"/>
      <c r="AAQ104" s="86"/>
      <c r="AAR104" s="86"/>
      <c r="AAS104" s="86"/>
      <c r="AAT104" s="86"/>
      <c r="AAU104" s="86"/>
      <c r="AAV104" s="86"/>
      <c r="AAW104" s="86"/>
      <c r="AAX104" s="86"/>
      <c r="AAY104" s="86"/>
      <c r="AAZ104" s="86"/>
      <c r="ABA104" s="86"/>
      <c r="ABB104" s="86"/>
      <c r="ABC104" s="86"/>
      <c r="ABD104" s="86"/>
      <c r="ABE104" s="86"/>
      <c r="ABF104" s="86"/>
      <c r="ABG104" s="86"/>
      <c r="ABH104" s="86"/>
      <c r="ABI104" s="86"/>
      <c r="ABJ104" s="86"/>
      <c r="ABK104" s="86"/>
      <c r="ABL104" s="86"/>
      <c r="ABM104" s="86"/>
      <c r="ABN104" s="86"/>
      <c r="ABO104" s="86"/>
      <c r="ABP104" s="86"/>
      <c r="ABQ104" s="86"/>
      <c r="ABR104" s="86"/>
      <c r="ABS104" s="86"/>
      <c r="ABT104" s="86"/>
      <c r="ABU104" s="86"/>
      <c r="ABV104" s="86"/>
      <c r="ABW104" s="86"/>
      <c r="ABX104" s="86"/>
      <c r="ABY104" s="86"/>
      <c r="ABZ104" s="86"/>
      <c r="ACA104" s="86"/>
      <c r="ACB104" s="86"/>
      <c r="ACC104" s="86"/>
      <c r="ACD104" s="86"/>
      <c r="ACE104" s="86"/>
      <c r="ACF104" s="86"/>
      <c r="ACG104" s="86"/>
      <c r="ACH104" s="86"/>
      <c r="ACI104" s="86"/>
      <c r="ACJ104" s="86"/>
      <c r="ACK104" s="86"/>
      <c r="ACL104" s="86"/>
      <c r="ACM104" s="86"/>
      <c r="ACN104" s="86"/>
      <c r="ACO104" s="86"/>
      <c r="ACP104" s="86"/>
      <c r="ACQ104" s="86"/>
      <c r="ACR104" s="86"/>
      <c r="ACS104" s="86"/>
      <c r="ACT104" s="86"/>
      <c r="ACU104" s="86"/>
      <c r="ACV104" s="86"/>
      <c r="ACW104" s="86"/>
      <c r="ACX104" s="86"/>
      <c r="ACY104" s="86"/>
      <c r="ACZ104" s="86"/>
      <c r="ADA104" s="86"/>
      <c r="ADB104" s="86"/>
      <c r="ADC104" s="86"/>
      <c r="ADD104" s="86"/>
      <c r="ADE104" s="86"/>
      <c r="ADF104" s="86"/>
      <c r="ADG104" s="86"/>
      <c r="ADH104" s="86"/>
      <c r="ADI104" s="86"/>
      <c r="ADJ104" s="86"/>
      <c r="ADK104" s="86"/>
      <c r="ADL104" s="86"/>
      <c r="ADM104" s="86"/>
      <c r="ADN104" s="86"/>
      <c r="ADO104" s="86"/>
      <c r="ADP104" s="86"/>
      <c r="ADQ104" s="86"/>
      <c r="ADR104" s="86"/>
      <c r="ADS104" s="86"/>
      <c r="ADT104" s="86"/>
      <c r="ADU104" s="86"/>
      <c r="ADV104" s="86"/>
      <c r="ADW104" s="86"/>
      <c r="ADX104" s="86"/>
      <c r="ADY104" s="86"/>
      <c r="ADZ104" s="86"/>
      <c r="AEA104" s="86"/>
      <c r="AEB104" s="86"/>
      <c r="AEC104" s="86"/>
      <c r="AED104" s="86"/>
      <c r="AEE104" s="86"/>
      <c r="AEF104" s="86"/>
      <c r="AEG104" s="86"/>
      <c r="AEH104" s="86"/>
      <c r="AEI104" s="86"/>
      <c r="AEJ104" s="86"/>
      <c r="AEK104" s="86"/>
      <c r="AEL104" s="86"/>
      <c r="AEM104" s="86"/>
      <c r="AEN104" s="86"/>
      <c r="AEO104" s="86"/>
      <c r="AEP104" s="86"/>
      <c r="AEQ104" s="86"/>
      <c r="AER104" s="86"/>
      <c r="AES104" s="86"/>
      <c r="AET104" s="86"/>
      <c r="AEU104" s="86"/>
      <c r="AEV104" s="86"/>
      <c r="AEW104" s="86"/>
      <c r="AEX104" s="86"/>
      <c r="AEY104" s="86"/>
      <c r="AEZ104" s="86"/>
      <c r="AFA104" s="86"/>
      <c r="AFB104" s="86"/>
      <c r="AFC104" s="86"/>
      <c r="AFD104" s="86"/>
      <c r="AFE104" s="86"/>
      <c r="AFF104" s="86"/>
      <c r="AFG104" s="86"/>
      <c r="AFH104" s="86"/>
      <c r="AFI104" s="86"/>
      <c r="AFJ104" s="86"/>
      <c r="AFK104" s="86"/>
      <c r="AFL104" s="86"/>
      <c r="AFM104" s="86"/>
      <c r="AFN104" s="86"/>
      <c r="AFO104" s="86"/>
      <c r="AFP104" s="86"/>
      <c r="AFQ104" s="86"/>
      <c r="AFR104" s="86"/>
      <c r="AFS104" s="86"/>
      <c r="AFT104" s="86"/>
      <c r="AFU104" s="86"/>
      <c r="AFV104" s="86"/>
      <c r="AFW104" s="86"/>
      <c r="AFX104" s="86"/>
      <c r="AFY104" s="86"/>
      <c r="AFZ104" s="86"/>
      <c r="AGA104" s="86"/>
      <c r="AGB104" s="86"/>
      <c r="AGC104" s="86"/>
      <c r="AGD104" s="86"/>
      <c r="AGE104" s="86"/>
      <c r="AGF104" s="86"/>
      <c r="AGG104" s="86"/>
      <c r="AGH104" s="86"/>
      <c r="AGI104" s="86"/>
      <c r="AGJ104" s="86"/>
      <c r="AGK104" s="86"/>
      <c r="AGL104" s="86"/>
      <c r="AGM104" s="86"/>
      <c r="AGN104" s="86"/>
      <c r="AGO104" s="86"/>
      <c r="AGP104" s="86"/>
      <c r="AGQ104" s="86"/>
      <c r="AGR104" s="86"/>
      <c r="AGS104" s="86"/>
      <c r="AGT104" s="86"/>
      <c r="AGU104" s="86"/>
      <c r="AGV104" s="86"/>
      <c r="AGW104" s="86"/>
      <c r="AGX104" s="86"/>
      <c r="AGY104" s="86"/>
      <c r="AGZ104" s="86"/>
      <c r="AHA104" s="86"/>
      <c r="AHB104" s="86"/>
      <c r="AHC104" s="86"/>
      <c r="AHD104" s="86"/>
      <c r="AHE104" s="86"/>
      <c r="AHF104" s="86"/>
      <c r="AHG104" s="86"/>
      <c r="AHH104" s="86"/>
      <c r="AHI104" s="86"/>
      <c r="AHJ104" s="86"/>
      <c r="AHK104" s="86"/>
      <c r="AHL104" s="86"/>
      <c r="AHM104" s="86"/>
      <c r="AHN104" s="86"/>
      <c r="AHO104" s="86"/>
      <c r="AHP104" s="86"/>
      <c r="AHQ104" s="86"/>
      <c r="AHR104" s="86"/>
      <c r="AHS104" s="86"/>
      <c r="AHT104" s="86"/>
      <c r="AHU104" s="86"/>
      <c r="AHV104" s="86"/>
      <c r="AHW104" s="86"/>
      <c r="AHX104" s="86"/>
      <c r="AHY104" s="86"/>
      <c r="AHZ104" s="86"/>
      <c r="AIA104" s="86"/>
      <c r="AIB104" s="86"/>
      <c r="AIC104" s="86"/>
      <c r="AID104" s="86"/>
      <c r="AIE104" s="86"/>
      <c r="AIF104" s="86"/>
      <c r="AIG104" s="86"/>
      <c r="AIH104" s="86"/>
      <c r="AII104" s="86"/>
      <c r="AIJ104" s="86"/>
      <c r="AIK104" s="86"/>
      <c r="AIL104" s="86"/>
      <c r="AIM104" s="86"/>
      <c r="AIN104" s="86"/>
      <c r="AIO104" s="86"/>
      <c r="AIP104" s="86"/>
      <c r="AIQ104" s="86"/>
      <c r="AIR104" s="86"/>
      <c r="AIS104" s="86"/>
      <c r="AIT104" s="86"/>
      <c r="AIU104" s="86"/>
      <c r="AIV104" s="86"/>
      <c r="AIW104" s="86"/>
      <c r="AIX104" s="86"/>
      <c r="AIY104" s="86"/>
      <c r="AIZ104" s="86"/>
      <c r="AJA104" s="86"/>
      <c r="AJB104" s="86"/>
      <c r="AJC104" s="86"/>
      <c r="AJD104" s="86"/>
      <c r="AJE104" s="86"/>
      <c r="AJF104" s="86"/>
      <c r="AJG104" s="86"/>
      <c r="AJH104" s="86"/>
      <c r="AJI104" s="86"/>
      <c r="AJJ104" s="86"/>
      <c r="AJK104" s="86"/>
      <c r="AJL104" s="86"/>
      <c r="AJM104" s="86"/>
      <c r="AJN104" s="86"/>
      <c r="AJO104" s="86"/>
      <c r="AJP104" s="86"/>
      <c r="AJQ104" s="86"/>
      <c r="AJR104" s="86"/>
      <c r="AJS104" s="86"/>
      <c r="AJT104" s="86"/>
      <c r="AJU104" s="86"/>
      <c r="AJV104" s="86"/>
      <c r="AJW104" s="86"/>
      <c r="AJX104" s="86"/>
      <c r="AJY104" s="86"/>
      <c r="AJZ104" s="86"/>
      <c r="AKA104" s="86"/>
      <c r="AKB104" s="86"/>
      <c r="AKC104" s="86"/>
      <c r="AKD104" s="86"/>
      <c r="AKE104" s="86"/>
      <c r="AKF104" s="86"/>
      <c r="AKG104" s="86"/>
      <c r="AKH104" s="86"/>
      <c r="AKI104" s="86"/>
      <c r="AKJ104" s="86"/>
      <c r="AKK104" s="86"/>
      <c r="AKL104" s="86"/>
      <c r="AKM104" s="86"/>
      <c r="AKN104" s="86"/>
      <c r="AKO104" s="86"/>
      <c r="AKP104" s="86"/>
      <c r="AKQ104" s="86"/>
      <c r="AKR104" s="86"/>
      <c r="AKS104" s="86"/>
      <c r="AKT104" s="86"/>
      <c r="AKU104" s="86"/>
      <c r="AKV104" s="86"/>
      <c r="AKW104" s="86"/>
      <c r="AKX104" s="86"/>
      <c r="AKY104" s="86"/>
      <c r="AKZ104" s="86"/>
      <c r="ALA104" s="86"/>
      <c r="ALB104" s="86"/>
      <c r="ALC104" s="86"/>
      <c r="ALD104" s="86"/>
      <c r="ALE104" s="86"/>
      <c r="ALF104" s="86"/>
      <c r="ALG104" s="86"/>
      <c r="ALH104" s="86"/>
      <c r="ALI104" s="86"/>
      <c r="ALJ104" s="86"/>
      <c r="ALK104" s="86"/>
      <c r="ALL104" s="86"/>
      <c r="ALM104" s="86"/>
      <c r="ALN104" s="86"/>
      <c r="ALO104" s="86"/>
      <c r="ALP104" s="86"/>
      <c r="ALQ104" s="86"/>
      <c r="ALR104" s="86"/>
      <c r="ALS104" s="86"/>
      <c r="ALT104" s="86"/>
      <c r="ALU104" s="86"/>
      <c r="ALV104" s="86"/>
      <c r="ALW104" s="86"/>
      <c r="ALX104" s="86"/>
      <c r="ALY104" s="86"/>
      <c r="ALZ104" s="86"/>
      <c r="AMA104" s="86"/>
      <c r="AMB104" s="86"/>
      <c r="AMC104" s="86"/>
      <c r="AMD104" s="86"/>
    </row>
    <row r="105" spans="1:1018" ht="18">
      <c r="A105" s="105"/>
      <c r="B105" s="86"/>
      <c r="C105" s="106" t="s">
        <v>10</v>
      </c>
      <c r="D105" s="10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  <c r="KG105" s="86"/>
      <c r="KH105" s="86"/>
      <c r="KI105" s="86"/>
      <c r="KJ105" s="86"/>
      <c r="KK105" s="86"/>
      <c r="KL105" s="86"/>
      <c r="KM105" s="86"/>
      <c r="KN105" s="86"/>
      <c r="KO105" s="86"/>
      <c r="KP105" s="86"/>
      <c r="KQ105" s="86"/>
      <c r="KR105" s="86"/>
      <c r="KS105" s="86"/>
      <c r="KT105" s="86"/>
      <c r="KU105" s="86"/>
      <c r="KV105" s="86"/>
      <c r="KW105" s="86"/>
      <c r="KX105" s="86"/>
      <c r="KY105" s="86"/>
      <c r="KZ105" s="86"/>
      <c r="LA105" s="86"/>
      <c r="LB105" s="86"/>
      <c r="LC105" s="86"/>
      <c r="LD105" s="86"/>
      <c r="LE105" s="86"/>
      <c r="LF105" s="86"/>
      <c r="LG105" s="86"/>
      <c r="LH105" s="86"/>
      <c r="LI105" s="86"/>
      <c r="LJ105" s="86"/>
      <c r="LK105" s="86"/>
      <c r="LL105" s="86"/>
      <c r="LM105" s="86"/>
      <c r="LN105" s="86"/>
      <c r="LO105" s="86"/>
      <c r="LP105" s="86"/>
      <c r="LQ105" s="86"/>
      <c r="LR105" s="86"/>
      <c r="LS105" s="86"/>
      <c r="LT105" s="86"/>
      <c r="LU105" s="86"/>
      <c r="LV105" s="86"/>
      <c r="LW105" s="86"/>
      <c r="LX105" s="86"/>
      <c r="LY105" s="86"/>
      <c r="LZ105" s="86"/>
      <c r="MA105" s="86"/>
      <c r="MB105" s="86"/>
      <c r="MC105" s="86"/>
      <c r="MD105" s="86"/>
      <c r="ME105" s="86"/>
      <c r="MF105" s="86"/>
      <c r="MG105" s="86"/>
      <c r="MH105" s="86"/>
      <c r="MI105" s="86"/>
      <c r="MJ105" s="86"/>
      <c r="MK105" s="86"/>
      <c r="ML105" s="86"/>
      <c r="MM105" s="86"/>
      <c r="MN105" s="86"/>
      <c r="MO105" s="86"/>
      <c r="MP105" s="86"/>
      <c r="MQ105" s="86"/>
      <c r="MR105" s="86"/>
      <c r="MS105" s="86"/>
      <c r="MT105" s="86"/>
      <c r="MU105" s="86"/>
      <c r="MV105" s="86"/>
      <c r="MW105" s="86"/>
      <c r="MX105" s="86"/>
      <c r="MY105" s="86"/>
      <c r="MZ105" s="86"/>
      <c r="NA105" s="86"/>
      <c r="NB105" s="86"/>
      <c r="NC105" s="86"/>
      <c r="ND105" s="86"/>
      <c r="NE105" s="86"/>
      <c r="NF105" s="86"/>
      <c r="NG105" s="86"/>
      <c r="NH105" s="86"/>
      <c r="NI105" s="86"/>
      <c r="NJ105" s="86"/>
      <c r="NK105" s="86"/>
      <c r="NL105" s="86"/>
      <c r="NM105" s="86"/>
      <c r="NN105" s="86"/>
      <c r="NO105" s="86"/>
      <c r="NP105" s="86"/>
      <c r="NQ105" s="86"/>
      <c r="NR105" s="86"/>
      <c r="NS105" s="86"/>
      <c r="NT105" s="86"/>
      <c r="NU105" s="86"/>
      <c r="NV105" s="86"/>
      <c r="NW105" s="86"/>
      <c r="NX105" s="86"/>
      <c r="NY105" s="86"/>
      <c r="NZ105" s="86"/>
      <c r="OA105" s="86"/>
      <c r="OB105" s="86"/>
      <c r="OC105" s="86"/>
      <c r="OD105" s="86"/>
      <c r="OE105" s="86"/>
      <c r="OF105" s="86"/>
      <c r="OG105" s="86"/>
      <c r="OH105" s="86"/>
      <c r="OI105" s="86"/>
      <c r="OJ105" s="86"/>
      <c r="OK105" s="86"/>
      <c r="OL105" s="86"/>
      <c r="OM105" s="86"/>
      <c r="ON105" s="86"/>
      <c r="OO105" s="86"/>
      <c r="OP105" s="86"/>
      <c r="OQ105" s="86"/>
      <c r="OR105" s="86"/>
      <c r="OS105" s="86"/>
      <c r="OT105" s="86"/>
      <c r="OU105" s="86"/>
      <c r="OV105" s="86"/>
      <c r="OW105" s="86"/>
      <c r="OX105" s="86"/>
      <c r="OY105" s="86"/>
      <c r="OZ105" s="86"/>
      <c r="PA105" s="86"/>
      <c r="PB105" s="86"/>
      <c r="PC105" s="86"/>
      <c r="PD105" s="86"/>
      <c r="PE105" s="86"/>
      <c r="PF105" s="86"/>
      <c r="PG105" s="86"/>
      <c r="PH105" s="86"/>
      <c r="PI105" s="86"/>
      <c r="PJ105" s="86"/>
      <c r="PK105" s="86"/>
      <c r="PL105" s="86"/>
      <c r="PM105" s="86"/>
      <c r="PN105" s="86"/>
      <c r="PO105" s="86"/>
      <c r="PP105" s="86"/>
      <c r="PQ105" s="86"/>
      <c r="PR105" s="86"/>
      <c r="PS105" s="86"/>
      <c r="PT105" s="86"/>
      <c r="PU105" s="86"/>
      <c r="PV105" s="86"/>
      <c r="PW105" s="86"/>
      <c r="PX105" s="86"/>
      <c r="PY105" s="86"/>
      <c r="PZ105" s="86"/>
      <c r="QA105" s="86"/>
      <c r="QB105" s="86"/>
      <c r="QC105" s="86"/>
      <c r="QD105" s="86"/>
      <c r="QE105" s="86"/>
      <c r="QF105" s="86"/>
      <c r="QG105" s="86"/>
      <c r="QH105" s="86"/>
      <c r="QI105" s="86"/>
      <c r="QJ105" s="86"/>
      <c r="QK105" s="86"/>
      <c r="QL105" s="86"/>
      <c r="QM105" s="86"/>
      <c r="QN105" s="86"/>
      <c r="QO105" s="86"/>
      <c r="QP105" s="86"/>
      <c r="QQ105" s="86"/>
      <c r="QR105" s="86"/>
      <c r="QS105" s="86"/>
      <c r="QT105" s="86"/>
      <c r="QU105" s="86"/>
      <c r="QV105" s="86"/>
      <c r="QW105" s="86"/>
      <c r="QX105" s="86"/>
      <c r="QY105" s="86"/>
      <c r="QZ105" s="86"/>
      <c r="RA105" s="86"/>
      <c r="RB105" s="86"/>
      <c r="RC105" s="86"/>
      <c r="RD105" s="86"/>
      <c r="RE105" s="86"/>
      <c r="RF105" s="86"/>
      <c r="RG105" s="86"/>
      <c r="RH105" s="86"/>
      <c r="RI105" s="86"/>
      <c r="RJ105" s="86"/>
      <c r="RK105" s="86"/>
      <c r="RL105" s="86"/>
      <c r="RM105" s="86"/>
      <c r="RN105" s="86"/>
      <c r="RO105" s="86"/>
      <c r="RP105" s="86"/>
      <c r="RQ105" s="86"/>
      <c r="RR105" s="86"/>
      <c r="RS105" s="86"/>
      <c r="RT105" s="86"/>
      <c r="RU105" s="86"/>
      <c r="RV105" s="86"/>
      <c r="RW105" s="86"/>
      <c r="RX105" s="86"/>
      <c r="RY105" s="86"/>
      <c r="RZ105" s="86"/>
      <c r="SA105" s="86"/>
      <c r="SB105" s="86"/>
      <c r="SC105" s="86"/>
      <c r="SD105" s="86"/>
      <c r="SE105" s="86"/>
      <c r="SF105" s="86"/>
      <c r="SG105" s="86"/>
      <c r="SH105" s="86"/>
      <c r="SI105" s="86"/>
      <c r="SJ105" s="86"/>
      <c r="SK105" s="86"/>
      <c r="SL105" s="86"/>
      <c r="SM105" s="86"/>
      <c r="SN105" s="86"/>
      <c r="SO105" s="86"/>
      <c r="SP105" s="86"/>
      <c r="SQ105" s="86"/>
      <c r="SR105" s="86"/>
      <c r="SS105" s="86"/>
      <c r="ST105" s="86"/>
      <c r="SU105" s="86"/>
      <c r="SV105" s="86"/>
      <c r="SW105" s="86"/>
      <c r="SX105" s="86"/>
      <c r="SY105" s="86"/>
      <c r="SZ105" s="86"/>
      <c r="TA105" s="86"/>
      <c r="TB105" s="86"/>
      <c r="TC105" s="86"/>
      <c r="TD105" s="86"/>
      <c r="TE105" s="86"/>
      <c r="TF105" s="86"/>
      <c r="TG105" s="86"/>
      <c r="TH105" s="86"/>
      <c r="TI105" s="86"/>
      <c r="TJ105" s="86"/>
      <c r="TK105" s="86"/>
      <c r="TL105" s="86"/>
      <c r="TM105" s="86"/>
      <c r="TN105" s="86"/>
      <c r="TO105" s="86"/>
      <c r="TP105" s="86"/>
      <c r="TQ105" s="86"/>
      <c r="TR105" s="86"/>
      <c r="TS105" s="86"/>
      <c r="TT105" s="86"/>
      <c r="TU105" s="86"/>
      <c r="TV105" s="86"/>
      <c r="TW105" s="86"/>
      <c r="TX105" s="86"/>
      <c r="TY105" s="86"/>
      <c r="TZ105" s="86"/>
      <c r="UA105" s="86"/>
      <c r="UB105" s="86"/>
      <c r="UC105" s="86"/>
      <c r="UD105" s="86"/>
      <c r="UE105" s="86"/>
      <c r="UF105" s="86"/>
      <c r="UG105" s="86"/>
      <c r="UH105" s="86"/>
      <c r="UI105" s="86"/>
      <c r="UJ105" s="86"/>
      <c r="UK105" s="86"/>
      <c r="UL105" s="86"/>
      <c r="UM105" s="86"/>
      <c r="UN105" s="86"/>
      <c r="UO105" s="86"/>
      <c r="UP105" s="86"/>
      <c r="UQ105" s="86"/>
      <c r="UR105" s="86"/>
      <c r="US105" s="86"/>
      <c r="UT105" s="86"/>
      <c r="UU105" s="86"/>
      <c r="UV105" s="86"/>
      <c r="UW105" s="86"/>
      <c r="UX105" s="86"/>
      <c r="UY105" s="86"/>
      <c r="UZ105" s="86"/>
      <c r="VA105" s="86"/>
      <c r="VB105" s="86"/>
      <c r="VC105" s="86"/>
      <c r="VD105" s="86"/>
      <c r="VE105" s="86"/>
      <c r="VF105" s="86"/>
      <c r="VG105" s="86"/>
      <c r="VH105" s="86"/>
      <c r="VI105" s="86"/>
      <c r="VJ105" s="86"/>
      <c r="VK105" s="86"/>
      <c r="VL105" s="86"/>
      <c r="VM105" s="86"/>
      <c r="VN105" s="86"/>
      <c r="VO105" s="86"/>
      <c r="VP105" s="86"/>
      <c r="VQ105" s="86"/>
      <c r="VR105" s="86"/>
      <c r="VS105" s="86"/>
      <c r="VT105" s="86"/>
      <c r="VU105" s="86"/>
      <c r="VV105" s="86"/>
      <c r="VW105" s="86"/>
      <c r="VX105" s="86"/>
      <c r="VY105" s="86"/>
      <c r="VZ105" s="86"/>
      <c r="WA105" s="86"/>
      <c r="WB105" s="86"/>
      <c r="WC105" s="86"/>
      <c r="WD105" s="86"/>
      <c r="WE105" s="86"/>
      <c r="WF105" s="86"/>
      <c r="WG105" s="86"/>
      <c r="WH105" s="86"/>
      <c r="WI105" s="86"/>
      <c r="WJ105" s="86"/>
      <c r="WK105" s="86"/>
      <c r="WL105" s="86"/>
      <c r="WM105" s="86"/>
      <c r="WN105" s="86"/>
      <c r="WO105" s="86"/>
      <c r="WP105" s="86"/>
      <c r="WQ105" s="86"/>
      <c r="WR105" s="86"/>
      <c r="WS105" s="86"/>
      <c r="WT105" s="86"/>
      <c r="WU105" s="86"/>
      <c r="WV105" s="86"/>
      <c r="WW105" s="86"/>
      <c r="WX105" s="86"/>
      <c r="WY105" s="86"/>
      <c r="WZ105" s="86"/>
      <c r="XA105" s="86"/>
      <c r="XB105" s="86"/>
      <c r="XC105" s="86"/>
      <c r="XD105" s="86"/>
      <c r="XE105" s="86"/>
      <c r="XF105" s="86"/>
      <c r="XG105" s="86"/>
      <c r="XH105" s="86"/>
      <c r="XI105" s="86"/>
      <c r="XJ105" s="86"/>
      <c r="XK105" s="86"/>
      <c r="XL105" s="86"/>
      <c r="XM105" s="86"/>
      <c r="XN105" s="86"/>
      <c r="XO105" s="86"/>
      <c r="XP105" s="86"/>
      <c r="XQ105" s="86"/>
      <c r="XR105" s="86"/>
      <c r="XS105" s="86"/>
      <c r="XT105" s="86"/>
      <c r="XU105" s="86"/>
      <c r="XV105" s="86"/>
      <c r="XW105" s="86"/>
      <c r="XX105" s="86"/>
      <c r="XY105" s="86"/>
      <c r="XZ105" s="86"/>
      <c r="YA105" s="86"/>
      <c r="YB105" s="86"/>
      <c r="YC105" s="86"/>
      <c r="YD105" s="86"/>
      <c r="YE105" s="86"/>
      <c r="YF105" s="86"/>
      <c r="YG105" s="86"/>
      <c r="YH105" s="86"/>
      <c r="YI105" s="86"/>
      <c r="YJ105" s="86"/>
      <c r="YK105" s="86"/>
      <c r="YL105" s="86"/>
      <c r="YM105" s="86"/>
      <c r="YN105" s="86"/>
      <c r="YO105" s="86"/>
      <c r="YP105" s="86"/>
      <c r="YQ105" s="86"/>
      <c r="YR105" s="86"/>
      <c r="YS105" s="86"/>
      <c r="YT105" s="86"/>
      <c r="YU105" s="86"/>
      <c r="YV105" s="86"/>
      <c r="YW105" s="86"/>
      <c r="YX105" s="86"/>
      <c r="YY105" s="86"/>
      <c r="YZ105" s="86"/>
      <c r="ZA105" s="86"/>
      <c r="ZB105" s="86"/>
      <c r="ZC105" s="86"/>
      <c r="ZD105" s="86"/>
      <c r="ZE105" s="86"/>
      <c r="ZF105" s="86"/>
      <c r="ZG105" s="86"/>
      <c r="ZH105" s="86"/>
      <c r="ZI105" s="86"/>
      <c r="ZJ105" s="86"/>
      <c r="ZK105" s="86"/>
      <c r="ZL105" s="86"/>
      <c r="ZM105" s="86"/>
      <c r="ZN105" s="86"/>
      <c r="ZO105" s="86"/>
      <c r="ZP105" s="86"/>
      <c r="ZQ105" s="86"/>
      <c r="ZR105" s="86"/>
      <c r="ZS105" s="86"/>
      <c r="ZT105" s="86"/>
      <c r="ZU105" s="86"/>
      <c r="ZV105" s="86"/>
      <c r="ZW105" s="86"/>
      <c r="ZX105" s="86"/>
      <c r="ZY105" s="86"/>
      <c r="ZZ105" s="86"/>
      <c r="AAA105" s="86"/>
      <c r="AAB105" s="86"/>
      <c r="AAC105" s="86"/>
      <c r="AAD105" s="86"/>
      <c r="AAE105" s="86"/>
      <c r="AAF105" s="86"/>
      <c r="AAG105" s="86"/>
      <c r="AAH105" s="86"/>
      <c r="AAI105" s="86"/>
      <c r="AAJ105" s="86"/>
      <c r="AAK105" s="86"/>
      <c r="AAL105" s="86"/>
      <c r="AAM105" s="86"/>
      <c r="AAN105" s="86"/>
      <c r="AAO105" s="86"/>
      <c r="AAP105" s="86"/>
      <c r="AAQ105" s="86"/>
      <c r="AAR105" s="86"/>
      <c r="AAS105" s="86"/>
      <c r="AAT105" s="86"/>
      <c r="AAU105" s="86"/>
      <c r="AAV105" s="86"/>
      <c r="AAW105" s="86"/>
      <c r="AAX105" s="86"/>
      <c r="AAY105" s="86"/>
      <c r="AAZ105" s="86"/>
      <c r="ABA105" s="86"/>
      <c r="ABB105" s="86"/>
      <c r="ABC105" s="86"/>
      <c r="ABD105" s="86"/>
      <c r="ABE105" s="86"/>
      <c r="ABF105" s="86"/>
      <c r="ABG105" s="86"/>
      <c r="ABH105" s="86"/>
      <c r="ABI105" s="86"/>
      <c r="ABJ105" s="86"/>
      <c r="ABK105" s="86"/>
      <c r="ABL105" s="86"/>
      <c r="ABM105" s="86"/>
      <c r="ABN105" s="86"/>
      <c r="ABO105" s="86"/>
      <c r="ABP105" s="86"/>
      <c r="ABQ105" s="86"/>
      <c r="ABR105" s="86"/>
      <c r="ABS105" s="86"/>
      <c r="ABT105" s="86"/>
      <c r="ABU105" s="86"/>
      <c r="ABV105" s="86"/>
      <c r="ABW105" s="86"/>
      <c r="ABX105" s="86"/>
      <c r="ABY105" s="86"/>
      <c r="ABZ105" s="86"/>
      <c r="ACA105" s="86"/>
      <c r="ACB105" s="86"/>
      <c r="ACC105" s="86"/>
      <c r="ACD105" s="86"/>
      <c r="ACE105" s="86"/>
      <c r="ACF105" s="86"/>
      <c r="ACG105" s="86"/>
      <c r="ACH105" s="86"/>
      <c r="ACI105" s="86"/>
      <c r="ACJ105" s="86"/>
      <c r="ACK105" s="86"/>
      <c r="ACL105" s="86"/>
      <c r="ACM105" s="86"/>
      <c r="ACN105" s="86"/>
      <c r="ACO105" s="86"/>
      <c r="ACP105" s="86"/>
      <c r="ACQ105" s="86"/>
      <c r="ACR105" s="86"/>
      <c r="ACS105" s="86"/>
      <c r="ACT105" s="86"/>
      <c r="ACU105" s="86"/>
      <c r="ACV105" s="86"/>
      <c r="ACW105" s="86"/>
      <c r="ACX105" s="86"/>
      <c r="ACY105" s="86"/>
      <c r="ACZ105" s="86"/>
      <c r="ADA105" s="86"/>
      <c r="ADB105" s="86"/>
      <c r="ADC105" s="86"/>
      <c r="ADD105" s="86"/>
      <c r="ADE105" s="86"/>
      <c r="ADF105" s="86"/>
      <c r="ADG105" s="86"/>
      <c r="ADH105" s="86"/>
      <c r="ADI105" s="86"/>
      <c r="ADJ105" s="86"/>
      <c r="ADK105" s="86"/>
      <c r="ADL105" s="86"/>
      <c r="ADM105" s="86"/>
      <c r="ADN105" s="86"/>
      <c r="ADO105" s="86"/>
      <c r="ADP105" s="86"/>
      <c r="ADQ105" s="86"/>
      <c r="ADR105" s="86"/>
      <c r="ADS105" s="86"/>
      <c r="ADT105" s="86"/>
      <c r="ADU105" s="86"/>
      <c r="ADV105" s="86"/>
      <c r="ADW105" s="86"/>
      <c r="ADX105" s="86"/>
      <c r="ADY105" s="86"/>
      <c r="ADZ105" s="86"/>
      <c r="AEA105" s="86"/>
      <c r="AEB105" s="86"/>
      <c r="AEC105" s="86"/>
      <c r="AED105" s="86"/>
      <c r="AEE105" s="86"/>
      <c r="AEF105" s="86"/>
      <c r="AEG105" s="86"/>
      <c r="AEH105" s="86"/>
      <c r="AEI105" s="86"/>
      <c r="AEJ105" s="86"/>
      <c r="AEK105" s="86"/>
      <c r="AEL105" s="86"/>
      <c r="AEM105" s="86"/>
      <c r="AEN105" s="86"/>
      <c r="AEO105" s="86"/>
      <c r="AEP105" s="86"/>
      <c r="AEQ105" s="86"/>
      <c r="AER105" s="86"/>
      <c r="AES105" s="86"/>
      <c r="AET105" s="86"/>
      <c r="AEU105" s="86"/>
      <c r="AEV105" s="86"/>
      <c r="AEW105" s="86"/>
      <c r="AEX105" s="86"/>
      <c r="AEY105" s="86"/>
      <c r="AEZ105" s="86"/>
      <c r="AFA105" s="86"/>
      <c r="AFB105" s="86"/>
      <c r="AFC105" s="86"/>
      <c r="AFD105" s="86"/>
      <c r="AFE105" s="86"/>
      <c r="AFF105" s="86"/>
      <c r="AFG105" s="86"/>
      <c r="AFH105" s="86"/>
      <c r="AFI105" s="86"/>
      <c r="AFJ105" s="86"/>
      <c r="AFK105" s="86"/>
      <c r="AFL105" s="86"/>
      <c r="AFM105" s="86"/>
      <c r="AFN105" s="86"/>
      <c r="AFO105" s="86"/>
      <c r="AFP105" s="86"/>
      <c r="AFQ105" s="86"/>
      <c r="AFR105" s="86"/>
      <c r="AFS105" s="86"/>
      <c r="AFT105" s="86"/>
      <c r="AFU105" s="86"/>
      <c r="AFV105" s="86"/>
      <c r="AFW105" s="86"/>
      <c r="AFX105" s="86"/>
      <c r="AFY105" s="86"/>
      <c r="AFZ105" s="86"/>
      <c r="AGA105" s="86"/>
      <c r="AGB105" s="86"/>
      <c r="AGC105" s="86"/>
      <c r="AGD105" s="86"/>
      <c r="AGE105" s="86"/>
      <c r="AGF105" s="86"/>
      <c r="AGG105" s="86"/>
      <c r="AGH105" s="86"/>
      <c r="AGI105" s="86"/>
      <c r="AGJ105" s="86"/>
      <c r="AGK105" s="86"/>
      <c r="AGL105" s="86"/>
      <c r="AGM105" s="86"/>
      <c r="AGN105" s="86"/>
      <c r="AGO105" s="86"/>
      <c r="AGP105" s="86"/>
      <c r="AGQ105" s="86"/>
      <c r="AGR105" s="86"/>
      <c r="AGS105" s="86"/>
      <c r="AGT105" s="86"/>
      <c r="AGU105" s="86"/>
      <c r="AGV105" s="86"/>
      <c r="AGW105" s="86"/>
      <c r="AGX105" s="86"/>
      <c r="AGY105" s="86"/>
      <c r="AGZ105" s="86"/>
      <c r="AHA105" s="86"/>
      <c r="AHB105" s="86"/>
      <c r="AHC105" s="86"/>
      <c r="AHD105" s="86"/>
      <c r="AHE105" s="86"/>
      <c r="AHF105" s="86"/>
      <c r="AHG105" s="86"/>
      <c r="AHH105" s="86"/>
      <c r="AHI105" s="86"/>
      <c r="AHJ105" s="86"/>
      <c r="AHK105" s="86"/>
      <c r="AHL105" s="86"/>
      <c r="AHM105" s="86"/>
      <c r="AHN105" s="86"/>
      <c r="AHO105" s="86"/>
      <c r="AHP105" s="86"/>
      <c r="AHQ105" s="86"/>
      <c r="AHR105" s="86"/>
      <c r="AHS105" s="86"/>
      <c r="AHT105" s="86"/>
      <c r="AHU105" s="86"/>
      <c r="AHV105" s="86"/>
      <c r="AHW105" s="86"/>
      <c r="AHX105" s="86"/>
      <c r="AHY105" s="86"/>
      <c r="AHZ105" s="86"/>
      <c r="AIA105" s="86"/>
      <c r="AIB105" s="86"/>
      <c r="AIC105" s="86"/>
      <c r="AID105" s="86"/>
      <c r="AIE105" s="86"/>
      <c r="AIF105" s="86"/>
      <c r="AIG105" s="86"/>
      <c r="AIH105" s="86"/>
      <c r="AII105" s="86"/>
      <c r="AIJ105" s="86"/>
      <c r="AIK105" s="86"/>
      <c r="AIL105" s="86"/>
      <c r="AIM105" s="86"/>
      <c r="AIN105" s="86"/>
      <c r="AIO105" s="86"/>
      <c r="AIP105" s="86"/>
      <c r="AIQ105" s="86"/>
      <c r="AIR105" s="86"/>
      <c r="AIS105" s="86"/>
      <c r="AIT105" s="86"/>
      <c r="AIU105" s="86"/>
      <c r="AIV105" s="86"/>
      <c r="AIW105" s="86"/>
      <c r="AIX105" s="86"/>
      <c r="AIY105" s="86"/>
      <c r="AIZ105" s="86"/>
      <c r="AJA105" s="86"/>
      <c r="AJB105" s="86"/>
      <c r="AJC105" s="86"/>
      <c r="AJD105" s="86"/>
      <c r="AJE105" s="86"/>
      <c r="AJF105" s="86"/>
      <c r="AJG105" s="86"/>
      <c r="AJH105" s="86"/>
      <c r="AJI105" s="86"/>
      <c r="AJJ105" s="86"/>
      <c r="AJK105" s="86"/>
      <c r="AJL105" s="86"/>
      <c r="AJM105" s="86"/>
      <c r="AJN105" s="86"/>
      <c r="AJO105" s="86"/>
      <c r="AJP105" s="86"/>
      <c r="AJQ105" s="86"/>
      <c r="AJR105" s="86"/>
      <c r="AJS105" s="86"/>
      <c r="AJT105" s="86"/>
      <c r="AJU105" s="86"/>
      <c r="AJV105" s="86"/>
      <c r="AJW105" s="86"/>
      <c r="AJX105" s="86"/>
      <c r="AJY105" s="86"/>
      <c r="AJZ105" s="86"/>
      <c r="AKA105" s="86"/>
      <c r="AKB105" s="86"/>
      <c r="AKC105" s="86"/>
      <c r="AKD105" s="86"/>
      <c r="AKE105" s="86"/>
      <c r="AKF105" s="86"/>
      <c r="AKG105" s="86"/>
      <c r="AKH105" s="86"/>
      <c r="AKI105" s="86"/>
      <c r="AKJ105" s="86"/>
      <c r="AKK105" s="86"/>
      <c r="AKL105" s="86"/>
      <c r="AKM105" s="86"/>
      <c r="AKN105" s="86"/>
      <c r="AKO105" s="86"/>
      <c r="AKP105" s="86"/>
      <c r="AKQ105" s="86"/>
      <c r="AKR105" s="86"/>
      <c r="AKS105" s="86"/>
      <c r="AKT105" s="86"/>
      <c r="AKU105" s="86"/>
      <c r="AKV105" s="86"/>
      <c r="AKW105" s="86"/>
      <c r="AKX105" s="86"/>
      <c r="AKY105" s="86"/>
      <c r="AKZ105" s="86"/>
      <c r="ALA105" s="86"/>
      <c r="ALB105" s="86"/>
      <c r="ALC105" s="86"/>
      <c r="ALD105" s="86"/>
      <c r="ALE105" s="86"/>
      <c r="ALF105" s="86"/>
      <c r="ALG105" s="86"/>
      <c r="ALH105" s="86"/>
      <c r="ALI105" s="86"/>
      <c r="ALJ105" s="86"/>
      <c r="ALK105" s="86"/>
      <c r="ALL105" s="86"/>
      <c r="ALM105" s="86"/>
      <c r="ALN105" s="86"/>
      <c r="ALO105" s="86"/>
      <c r="ALP105" s="86"/>
      <c r="ALQ105" s="86"/>
      <c r="ALR105" s="86"/>
      <c r="ALS105" s="86"/>
      <c r="ALT105" s="86"/>
      <c r="ALU105" s="86"/>
      <c r="ALV105" s="86"/>
      <c r="ALW105" s="86"/>
      <c r="ALX105" s="86"/>
      <c r="ALY105" s="86"/>
      <c r="ALZ105" s="86"/>
      <c r="AMA105" s="86"/>
      <c r="AMB105" s="86"/>
      <c r="AMC105" s="86"/>
      <c r="AMD105" s="86"/>
    </row>
    <row r="106" spans="1:1018">
      <c r="A106" s="86" t="s">
        <v>59</v>
      </c>
      <c r="B106" s="86"/>
      <c r="C106" s="109"/>
      <c r="D106" s="105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6"/>
      <c r="KK106" s="86"/>
      <c r="KL106" s="86"/>
      <c r="KM106" s="86"/>
      <c r="KN106" s="86"/>
      <c r="KO106" s="86"/>
      <c r="KP106" s="86"/>
      <c r="KQ106" s="86"/>
      <c r="KR106" s="86"/>
      <c r="KS106" s="86"/>
      <c r="KT106" s="86"/>
      <c r="KU106" s="86"/>
      <c r="KV106" s="86"/>
      <c r="KW106" s="86"/>
      <c r="KX106" s="86"/>
      <c r="KY106" s="86"/>
      <c r="KZ106" s="86"/>
      <c r="LA106" s="86"/>
      <c r="LB106" s="86"/>
      <c r="LC106" s="86"/>
      <c r="LD106" s="86"/>
      <c r="LE106" s="86"/>
      <c r="LF106" s="86"/>
      <c r="LG106" s="86"/>
      <c r="LH106" s="86"/>
      <c r="LI106" s="86"/>
      <c r="LJ106" s="86"/>
      <c r="LK106" s="86"/>
      <c r="LL106" s="86"/>
      <c r="LM106" s="86"/>
      <c r="LN106" s="86"/>
      <c r="LO106" s="86"/>
      <c r="LP106" s="86"/>
      <c r="LQ106" s="86"/>
      <c r="LR106" s="86"/>
      <c r="LS106" s="86"/>
      <c r="LT106" s="86"/>
      <c r="LU106" s="86"/>
      <c r="LV106" s="86"/>
      <c r="LW106" s="86"/>
      <c r="LX106" s="86"/>
      <c r="LY106" s="86"/>
      <c r="LZ106" s="86"/>
      <c r="MA106" s="86"/>
      <c r="MB106" s="86"/>
      <c r="MC106" s="86"/>
      <c r="MD106" s="86"/>
      <c r="ME106" s="86"/>
      <c r="MF106" s="86"/>
      <c r="MG106" s="86"/>
      <c r="MH106" s="86"/>
      <c r="MI106" s="86"/>
      <c r="MJ106" s="86"/>
      <c r="MK106" s="86"/>
      <c r="ML106" s="86"/>
      <c r="MM106" s="86"/>
      <c r="MN106" s="86"/>
      <c r="MO106" s="86"/>
      <c r="MP106" s="86"/>
      <c r="MQ106" s="86"/>
      <c r="MR106" s="86"/>
      <c r="MS106" s="86"/>
      <c r="MT106" s="86"/>
      <c r="MU106" s="86"/>
      <c r="MV106" s="86"/>
      <c r="MW106" s="86"/>
      <c r="MX106" s="86"/>
      <c r="MY106" s="86"/>
      <c r="MZ106" s="86"/>
      <c r="NA106" s="86"/>
      <c r="NB106" s="86"/>
      <c r="NC106" s="86"/>
      <c r="ND106" s="86"/>
      <c r="NE106" s="86"/>
      <c r="NF106" s="86"/>
      <c r="NG106" s="86"/>
      <c r="NH106" s="86"/>
      <c r="NI106" s="86"/>
      <c r="NJ106" s="86"/>
      <c r="NK106" s="86"/>
      <c r="NL106" s="86"/>
      <c r="NM106" s="86"/>
      <c r="NN106" s="86"/>
      <c r="NO106" s="86"/>
      <c r="NP106" s="86"/>
      <c r="NQ106" s="86"/>
      <c r="NR106" s="86"/>
      <c r="NS106" s="86"/>
      <c r="NT106" s="86"/>
      <c r="NU106" s="86"/>
      <c r="NV106" s="86"/>
      <c r="NW106" s="86"/>
      <c r="NX106" s="86"/>
      <c r="NY106" s="86"/>
      <c r="NZ106" s="86"/>
      <c r="OA106" s="86"/>
      <c r="OB106" s="86"/>
      <c r="OC106" s="86"/>
      <c r="OD106" s="86"/>
      <c r="OE106" s="86"/>
      <c r="OF106" s="86"/>
      <c r="OG106" s="86"/>
      <c r="OH106" s="86"/>
      <c r="OI106" s="86"/>
      <c r="OJ106" s="86"/>
      <c r="OK106" s="86"/>
      <c r="OL106" s="86"/>
      <c r="OM106" s="86"/>
      <c r="ON106" s="86"/>
      <c r="OO106" s="86"/>
      <c r="OP106" s="86"/>
      <c r="OQ106" s="86"/>
      <c r="OR106" s="86"/>
      <c r="OS106" s="86"/>
      <c r="OT106" s="86"/>
      <c r="OU106" s="86"/>
      <c r="OV106" s="86"/>
      <c r="OW106" s="86"/>
      <c r="OX106" s="86"/>
      <c r="OY106" s="86"/>
      <c r="OZ106" s="86"/>
      <c r="PA106" s="86"/>
      <c r="PB106" s="86"/>
      <c r="PC106" s="86"/>
      <c r="PD106" s="86"/>
      <c r="PE106" s="86"/>
      <c r="PF106" s="86"/>
      <c r="PG106" s="86"/>
      <c r="PH106" s="86"/>
      <c r="PI106" s="86"/>
      <c r="PJ106" s="86"/>
      <c r="PK106" s="86"/>
      <c r="PL106" s="86"/>
      <c r="PM106" s="86"/>
      <c r="PN106" s="86"/>
      <c r="PO106" s="86"/>
      <c r="PP106" s="86"/>
      <c r="PQ106" s="86"/>
      <c r="PR106" s="86"/>
      <c r="PS106" s="86"/>
      <c r="PT106" s="86"/>
      <c r="PU106" s="86"/>
      <c r="PV106" s="86"/>
      <c r="PW106" s="86"/>
      <c r="PX106" s="86"/>
      <c r="PY106" s="86"/>
      <c r="PZ106" s="86"/>
      <c r="QA106" s="86"/>
      <c r="QB106" s="86"/>
      <c r="QC106" s="86"/>
      <c r="QD106" s="86"/>
      <c r="QE106" s="86"/>
      <c r="QF106" s="86"/>
      <c r="QG106" s="86"/>
      <c r="QH106" s="86"/>
      <c r="QI106" s="86"/>
      <c r="QJ106" s="86"/>
      <c r="QK106" s="86"/>
      <c r="QL106" s="86"/>
      <c r="QM106" s="86"/>
      <c r="QN106" s="86"/>
      <c r="QO106" s="86"/>
      <c r="QP106" s="86"/>
      <c r="QQ106" s="86"/>
      <c r="QR106" s="86"/>
      <c r="QS106" s="86"/>
      <c r="QT106" s="86"/>
      <c r="QU106" s="86"/>
      <c r="QV106" s="86"/>
      <c r="QW106" s="86"/>
      <c r="QX106" s="86"/>
      <c r="QY106" s="86"/>
      <c r="QZ106" s="86"/>
      <c r="RA106" s="86"/>
      <c r="RB106" s="86"/>
      <c r="RC106" s="86"/>
      <c r="RD106" s="86"/>
      <c r="RE106" s="86"/>
      <c r="RF106" s="86"/>
      <c r="RG106" s="86"/>
      <c r="RH106" s="86"/>
      <c r="RI106" s="86"/>
      <c r="RJ106" s="86"/>
      <c r="RK106" s="86"/>
      <c r="RL106" s="86"/>
      <c r="RM106" s="86"/>
      <c r="RN106" s="86"/>
      <c r="RO106" s="86"/>
      <c r="RP106" s="86"/>
      <c r="RQ106" s="86"/>
      <c r="RR106" s="86"/>
      <c r="RS106" s="86"/>
      <c r="RT106" s="86"/>
      <c r="RU106" s="86"/>
      <c r="RV106" s="86"/>
      <c r="RW106" s="86"/>
      <c r="RX106" s="86"/>
      <c r="RY106" s="86"/>
      <c r="RZ106" s="86"/>
      <c r="SA106" s="86"/>
      <c r="SB106" s="86"/>
      <c r="SC106" s="86"/>
      <c r="SD106" s="86"/>
      <c r="SE106" s="86"/>
      <c r="SF106" s="86"/>
      <c r="SG106" s="86"/>
      <c r="SH106" s="86"/>
      <c r="SI106" s="86"/>
      <c r="SJ106" s="86"/>
      <c r="SK106" s="86"/>
      <c r="SL106" s="86"/>
      <c r="SM106" s="86"/>
      <c r="SN106" s="86"/>
      <c r="SO106" s="86"/>
      <c r="SP106" s="86"/>
      <c r="SQ106" s="86"/>
      <c r="SR106" s="86"/>
      <c r="SS106" s="86"/>
      <c r="ST106" s="86"/>
      <c r="SU106" s="86"/>
      <c r="SV106" s="86"/>
      <c r="SW106" s="86"/>
      <c r="SX106" s="86"/>
      <c r="SY106" s="86"/>
      <c r="SZ106" s="86"/>
      <c r="TA106" s="86"/>
      <c r="TB106" s="86"/>
      <c r="TC106" s="86"/>
      <c r="TD106" s="86"/>
      <c r="TE106" s="86"/>
      <c r="TF106" s="86"/>
      <c r="TG106" s="86"/>
      <c r="TH106" s="86"/>
      <c r="TI106" s="86"/>
      <c r="TJ106" s="86"/>
      <c r="TK106" s="86"/>
      <c r="TL106" s="86"/>
      <c r="TM106" s="86"/>
      <c r="TN106" s="86"/>
      <c r="TO106" s="86"/>
      <c r="TP106" s="86"/>
      <c r="TQ106" s="86"/>
      <c r="TR106" s="86"/>
      <c r="TS106" s="86"/>
      <c r="TT106" s="86"/>
      <c r="TU106" s="86"/>
      <c r="TV106" s="86"/>
      <c r="TW106" s="86"/>
      <c r="TX106" s="86"/>
      <c r="TY106" s="86"/>
      <c r="TZ106" s="86"/>
      <c r="UA106" s="86"/>
      <c r="UB106" s="86"/>
      <c r="UC106" s="86"/>
      <c r="UD106" s="86"/>
      <c r="UE106" s="86"/>
      <c r="UF106" s="86"/>
      <c r="UG106" s="86"/>
      <c r="UH106" s="86"/>
      <c r="UI106" s="86"/>
      <c r="UJ106" s="86"/>
      <c r="UK106" s="86"/>
      <c r="UL106" s="86"/>
      <c r="UM106" s="86"/>
      <c r="UN106" s="86"/>
      <c r="UO106" s="86"/>
      <c r="UP106" s="86"/>
      <c r="UQ106" s="86"/>
      <c r="UR106" s="86"/>
      <c r="US106" s="86"/>
      <c r="UT106" s="86"/>
      <c r="UU106" s="86"/>
      <c r="UV106" s="86"/>
      <c r="UW106" s="86"/>
      <c r="UX106" s="86"/>
      <c r="UY106" s="86"/>
      <c r="UZ106" s="86"/>
      <c r="VA106" s="86"/>
      <c r="VB106" s="86"/>
      <c r="VC106" s="86"/>
      <c r="VD106" s="86"/>
      <c r="VE106" s="86"/>
      <c r="VF106" s="86"/>
      <c r="VG106" s="86"/>
      <c r="VH106" s="86"/>
      <c r="VI106" s="86"/>
      <c r="VJ106" s="86"/>
      <c r="VK106" s="86"/>
      <c r="VL106" s="86"/>
      <c r="VM106" s="86"/>
      <c r="VN106" s="86"/>
      <c r="VO106" s="86"/>
      <c r="VP106" s="86"/>
      <c r="VQ106" s="86"/>
      <c r="VR106" s="86"/>
      <c r="VS106" s="86"/>
      <c r="VT106" s="86"/>
      <c r="VU106" s="86"/>
      <c r="VV106" s="86"/>
      <c r="VW106" s="86"/>
      <c r="VX106" s="86"/>
      <c r="VY106" s="86"/>
      <c r="VZ106" s="86"/>
      <c r="WA106" s="86"/>
      <c r="WB106" s="86"/>
      <c r="WC106" s="86"/>
      <c r="WD106" s="86"/>
      <c r="WE106" s="86"/>
      <c r="WF106" s="86"/>
      <c r="WG106" s="86"/>
      <c r="WH106" s="86"/>
      <c r="WI106" s="86"/>
      <c r="WJ106" s="86"/>
      <c r="WK106" s="86"/>
      <c r="WL106" s="86"/>
      <c r="WM106" s="86"/>
      <c r="WN106" s="86"/>
      <c r="WO106" s="86"/>
      <c r="WP106" s="86"/>
      <c r="WQ106" s="86"/>
      <c r="WR106" s="86"/>
      <c r="WS106" s="86"/>
      <c r="WT106" s="86"/>
      <c r="WU106" s="86"/>
      <c r="WV106" s="86"/>
      <c r="WW106" s="86"/>
      <c r="WX106" s="86"/>
      <c r="WY106" s="86"/>
      <c r="WZ106" s="86"/>
      <c r="XA106" s="86"/>
      <c r="XB106" s="86"/>
      <c r="XC106" s="86"/>
      <c r="XD106" s="86"/>
      <c r="XE106" s="86"/>
      <c r="XF106" s="86"/>
      <c r="XG106" s="86"/>
      <c r="XH106" s="86"/>
      <c r="XI106" s="86"/>
      <c r="XJ106" s="86"/>
      <c r="XK106" s="86"/>
      <c r="XL106" s="86"/>
      <c r="XM106" s="86"/>
      <c r="XN106" s="86"/>
      <c r="XO106" s="86"/>
      <c r="XP106" s="86"/>
      <c r="XQ106" s="86"/>
      <c r="XR106" s="86"/>
      <c r="XS106" s="86"/>
      <c r="XT106" s="86"/>
      <c r="XU106" s="86"/>
      <c r="XV106" s="86"/>
      <c r="XW106" s="86"/>
      <c r="XX106" s="86"/>
      <c r="XY106" s="86"/>
      <c r="XZ106" s="86"/>
      <c r="YA106" s="86"/>
      <c r="YB106" s="86"/>
      <c r="YC106" s="86"/>
      <c r="YD106" s="86"/>
      <c r="YE106" s="86"/>
      <c r="YF106" s="86"/>
      <c r="YG106" s="86"/>
      <c r="YH106" s="86"/>
      <c r="YI106" s="86"/>
      <c r="YJ106" s="86"/>
      <c r="YK106" s="86"/>
      <c r="YL106" s="86"/>
      <c r="YM106" s="86"/>
      <c r="YN106" s="86"/>
      <c r="YO106" s="86"/>
      <c r="YP106" s="86"/>
      <c r="YQ106" s="86"/>
      <c r="YR106" s="86"/>
      <c r="YS106" s="86"/>
      <c r="YT106" s="86"/>
      <c r="YU106" s="86"/>
      <c r="YV106" s="86"/>
      <c r="YW106" s="86"/>
      <c r="YX106" s="86"/>
      <c r="YY106" s="86"/>
      <c r="YZ106" s="86"/>
      <c r="ZA106" s="86"/>
      <c r="ZB106" s="86"/>
      <c r="ZC106" s="86"/>
      <c r="ZD106" s="86"/>
      <c r="ZE106" s="86"/>
      <c r="ZF106" s="86"/>
      <c r="ZG106" s="86"/>
      <c r="ZH106" s="86"/>
      <c r="ZI106" s="86"/>
      <c r="ZJ106" s="86"/>
      <c r="ZK106" s="86"/>
      <c r="ZL106" s="86"/>
      <c r="ZM106" s="86"/>
      <c r="ZN106" s="86"/>
      <c r="ZO106" s="86"/>
      <c r="ZP106" s="86"/>
      <c r="ZQ106" s="86"/>
      <c r="ZR106" s="86"/>
      <c r="ZS106" s="86"/>
      <c r="ZT106" s="86"/>
      <c r="ZU106" s="86"/>
      <c r="ZV106" s="86"/>
      <c r="ZW106" s="86"/>
      <c r="ZX106" s="86"/>
      <c r="ZY106" s="86"/>
      <c r="ZZ106" s="86"/>
      <c r="AAA106" s="86"/>
      <c r="AAB106" s="86"/>
      <c r="AAC106" s="86"/>
      <c r="AAD106" s="86"/>
      <c r="AAE106" s="86"/>
      <c r="AAF106" s="86"/>
      <c r="AAG106" s="86"/>
      <c r="AAH106" s="86"/>
      <c r="AAI106" s="86"/>
      <c r="AAJ106" s="86"/>
      <c r="AAK106" s="86"/>
      <c r="AAL106" s="86"/>
      <c r="AAM106" s="86"/>
      <c r="AAN106" s="86"/>
      <c r="AAO106" s="86"/>
      <c r="AAP106" s="86"/>
      <c r="AAQ106" s="86"/>
      <c r="AAR106" s="86"/>
      <c r="AAS106" s="86"/>
      <c r="AAT106" s="86"/>
      <c r="AAU106" s="86"/>
      <c r="AAV106" s="86"/>
      <c r="AAW106" s="86"/>
      <c r="AAX106" s="86"/>
      <c r="AAY106" s="86"/>
      <c r="AAZ106" s="86"/>
      <c r="ABA106" s="86"/>
      <c r="ABB106" s="86"/>
      <c r="ABC106" s="86"/>
      <c r="ABD106" s="86"/>
      <c r="ABE106" s="86"/>
      <c r="ABF106" s="86"/>
      <c r="ABG106" s="86"/>
      <c r="ABH106" s="86"/>
      <c r="ABI106" s="86"/>
      <c r="ABJ106" s="86"/>
      <c r="ABK106" s="86"/>
      <c r="ABL106" s="86"/>
      <c r="ABM106" s="86"/>
      <c r="ABN106" s="86"/>
      <c r="ABO106" s="86"/>
      <c r="ABP106" s="86"/>
      <c r="ABQ106" s="86"/>
      <c r="ABR106" s="86"/>
      <c r="ABS106" s="86"/>
      <c r="ABT106" s="86"/>
      <c r="ABU106" s="86"/>
      <c r="ABV106" s="86"/>
      <c r="ABW106" s="86"/>
      <c r="ABX106" s="86"/>
      <c r="ABY106" s="86"/>
      <c r="ABZ106" s="86"/>
      <c r="ACA106" s="86"/>
      <c r="ACB106" s="86"/>
      <c r="ACC106" s="86"/>
      <c r="ACD106" s="86"/>
      <c r="ACE106" s="86"/>
      <c r="ACF106" s="86"/>
      <c r="ACG106" s="86"/>
      <c r="ACH106" s="86"/>
      <c r="ACI106" s="86"/>
      <c r="ACJ106" s="86"/>
      <c r="ACK106" s="86"/>
      <c r="ACL106" s="86"/>
      <c r="ACM106" s="86"/>
      <c r="ACN106" s="86"/>
      <c r="ACO106" s="86"/>
      <c r="ACP106" s="86"/>
      <c r="ACQ106" s="86"/>
      <c r="ACR106" s="86"/>
      <c r="ACS106" s="86"/>
      <c r="ACT106" s="86"/>
      <c r="ACU106" s="86"/>
      <c r="ACV106" s="86"/>
      <c r="ACW106" s="86"/>
      <c r="ACX106" s="86"/>
      <c r="ACY106" s="86"/>
      <c r="ACZ106" s="86"/>
      <c r="ADA106" s="86"/>
      <c r="ADB106" s="86"/>
      <c r="ADC106" s="86"/>
      <c r="ADD106" s="86"/>
      <c r="ADE106" s="86"/>
      <c r="ADF106" s="86"/>
      <c r="ADG106" s="86"/>
      <c r="ADH106" s="86"/>
      <c r="ADI106" s="86"/>
      <c r="ADJ106" s="86"/>
      <c r="ADK106" s="86"/>
      <c r="ADL106" s="86"/>
      <c r="ADM106" s="86"/>
      <c r="ADN106" s="86"/>
      <c r="ADO106" s="86"/>
      <c r="ADP106" s="86"/>
      <c r="ADQ106" s="86"/>
      <c r="ADR106" s="86"/>
      <c r="ADS106" s="86"/>
      <c r="ADT106" s="86"/>
      <c r="ADU106" s="86"/>
      <c r="ADV106" s="86"/>
      <c r="ADW106" s="86"/>
      <c r="ADX106" s="86"/>
      <c r="ADY106" s="86"/>
      <c r="ADZ106" s="86"/>
      <c r="AEA106" s="86"/>
      <c r="AEB106" s="86"/>
      <c r="AEC106" s="86"/>
      <c r="AED106" s="86"/>
      <c r="AEE106" s="86"/>
      <c r="AEF106" s="86"/>
      <c r="AEG106" s="86"/>
      <c r="AEH106" s="86"/>
      <c r="AEI106" s="86"/>
      <c r="AEJ106" s="86"/>
      <c r="AEK106" s="86"/>
      <c r="AEL106" s="86"/>
      <c r="AEM106" s="86"/>
      <c r="AEN106" s="86"/>
      <c r="AEO106" s="86"/>
      <c r="AEP106" s="86"/>
      <c r="AEQ106" s="86"/>
      <c r="AER106" s="86"/>
      <c r="AES106" s="86"/>
      <c r="AET106" s="86"/>
      <c r="AEU106" s="86"/>
      <c r="AEV106" s="86"/>
      <c r="AEW106" s="86"/>
      <c r="AEX106" s="86"/>
      <c r="AEY106" s="86"/>
      <c r="AEZ106" s="86"/>
      <c r="AFA106" s="86"/>
      <c r="AFB106" s="86"/>
      <c r="AFC106" s="86"/>
      <c r="AFD106" s="86"/>
      <c r="AFE106" s="86"/>
      <c r="AFF106" s="86"/>
      <c r="AFG106" s="86"/>
      <c r="AFH106" s="86"/>
      <c r="AFI106" s="86"/>
      <c r="AFJ106" s="86"/>
      <c r="AFK106" s="86"/>
      <c r="AFL106" s="86"/>
      <c r="AFM106" s="86"/>
      <c r="AFN106" s="86"/>
      <c r="AFO106" s="86"/>
      <c r="AFP106" s="86"/>
      <c r="AFQ106" s="86"/>
      <c r="AFR106" s="86"/>
      <c r="AFS106" s="86"/>
      <c r="AFT106" s="86"/>
      <c r="AFU106" s="86"/>
      <c r="AFV106" s="86"/>
      <c r="AFW106" s="86"/>
      <c r="AFX106" s="86"/>
      <c r="AFY106" s="86"/>
      <c r="AFZ106" s="86"/>
      <c r="AGA106" s="86"/>
      <c r="AGB106" s="86"/>
      <c r="AGC106" s="86"/>
      <c r="AGD106" s="86"/>
      <c r="AGE106" s="86"/>
      <c r="AGF106" s="86"/>
      <c r="AGG106" s="86"/>
      <c r="AGH106" s="86"/>
      <c r="AGI106" s="86"/>
      <c r="AGJ106" s="86"/>
      <c r="AGK106" s="86"/>
      <c r="AGL106" s="86"/>
      <c r="AGM106" s="86"/>
      <c r="AGN106" s="86"/>
      <c r="AGO106" s="86"/>
      <c r="AGP106" s="86"/>
      <c r="AGQ106" s="86"/>
      <c r="AGR106" s="86"/>
      <c r="AGS106" s="86"/>
      <c r="AGT106" s="86"/>
      <c r="AGU106" s="86"/>
      <c r="AGV106" s="86"/>
      <c r="AGW106" s="86"/>
      <c r="AGX106" s="86"/>
      <c r="AGY106" s="86"/>
      <c r="AGZ106" s="86"/>
      <c r="AHA106" s="86"/>
      <c r="AHB106" s="86"/>
      <c r="AHC106" s="86"/>
      <c r="AHD106" s="86"/>
      <c r="AHE106" s="86"/>
      <c r="AHF106" s="86"/>
      <c r="AHG106" s="86"/>
      <c r="AHH106" s="86"/>
      <c r="AHI106" s="86"/>
      <c r="AHJ106" s="86"/>
      <c r="AHK106" s="86"/>
      <c r="AHL106" s="86"/>
      <c r="AHM106" s="86"/>
      <c r="AHN106" s="86"/>
      <c r="AHO106" s="86"/>
      <c r="AHP106" s="86"/>
      <c r="AHQ106" s="86"/>
      <c r="AHR106" s="86"/>
      <c r="AHS106" s="86"/>
      <c r="AHT106" s="86"/>
      <c r="AHU106" s="86"/>
      <c r="AHV106" s="86"/>
      <c r="AHW106" s="86"/>
      <c r="AHX106" s="86"/>
      <c r="AHY106" s="86"/>
      <c r="AHZ106" s="86"/>
      <c r="AIA106" s="86"/>
      <c r="AIB106" s="86"/>
      <c r="AIC106" s="86"/>
      <c r="AID106" s="86"/>
      <c r="AIE106" s="86"/>
      <c r="AIF106" s="86"/>
      <c r="AIG106" s="86"/>
      <c r="AIH106" s="86"/>
      <c r="AII106" s="86"/>
      <c r="AIJ106" s="86"/>
      <c r="AIK106" s="86"/>
      <c r="AIL106" s="86"/>
      <c r="AIM106" s="86"/>
      <c r="AIN106" s="86"/>
      <c r="AIO106" s="86"/>
      <c r="AIP106" s="86"/>
      <c r="AIQ106" s="86"/>
      <c r="AIR106" s="86"/>
      <c r="AIS106" s="86"/>
      <c r="AIT106" s="86"/>
      <c r="AIU106" s="86"/>
      <c r="AIV106" s="86"/>
      <c r="AIW106" s="86"/>
      <c r="AIX106" s="86"/>
      <c r="AIY106" s="86"/>
      <c r="AIZ106" s="86"/>
      <c r="AJA106" s="86"/>
      <c r="AJB106" s="86"/>
      <c r="AJC106" s="86"/>
      <c r="AJD106" s="86"/>
      <c r="AJE106" s="86"/>
      <c r="AJF106" s="86"/>
      <c r="AJG106" s="86"/>
      <c r="AJH106" s="86"/>
      <c r="AJI106" s="86"/>
      <c r="AJJ106" s="86"/>
      <c r="AJK106" s="86"/>
      <c r="AJL106" s="86"/>
      <c r="AJM106" s="86"/>
      <c r="AJN106" s="86"/>
      <c r="AJO106" s="86"/>
      <c r="AJP106" s="86"/>
      <c r="AJQ106" s="86"/>
      <c r="AJR106" s="86"/>
      <c r="AJS106" s="86"/>
      <c r="AJT106" s="86"/>
      <c r="AJU106" s="86"/>
      <c r="AJV106" s="86"/>
      <c r="AJW106" s="86"/>
      <c r="AJX106" s="86"/>
      <c r="AJY106" s="86"/>
      <c r="AJZ106" s="86"/>
      <c r="AKA106" s="86"/>
      <c r="AKB106" s="86"/>
      <c r="AKC106" s="86"/>
      <c r="AKD106" s="86"/>
      <c r="AKE106" s="86"/>
      <c r="AKF106" s="86"/>
      <c r="AKG106" s="86"/>
      <c r="AKH106" s="86"/>
      <c r="AKI106" s="86"/>
      <c r="AKJ106" s="86"/>
      <c r="AKK106" s="86"/>
      <c r="AKL106" s="86"/>
      <c r="AKM106" s="86"/>
      <c r="AKN106" s="86"/>
      <c r="AKO106" s="86"/>
      <c r="AKP106" s="86"/>
      <c r="AKQ106" s="86"/>
      <c r="AKR106" s="86"/>
      <c r="AKS106" s="86"/>
      <c r="AKT106" s="86"/>
      <c r="AKU106" s="86"/>
      <c r="AKV106" s="86"/>
      <c r="AKW106" s="86"/>
      <c r="AKX106" s="86"/>
      <c r="AKY106" s="86"/>
      <c r="AKZ106" s="86"/>
      <c r="ALA106" s="86"/>
      <c r="ALB106" s="86"/>
      <c r="ALC106" s="86"/>
      <c r="ALD106" s="86"/>
      <c r="ALE106" s="86"/>
      <c r="ALF106" s="86"/>
      <c r="ALG106" s="86"/>
      <c r="ALH106" s="86"/>
      <c r="ALI106" s="86"/>
      <c r="ALJ106" s="86"/>
      <c r="ALK106" s="86"/>
      <c r="ALL106" s="86"/>
      <c r="ALM106" s="86"/>
      <c r="ALN106" s="86"/>
      <c r="ALO106" s="86"/>
      <c r="ALP106" s="86"/>
      <c r="ALQ106" s="86"/>
      <c r="ALR106" s="86"/>
      <c r="ALS106" s="86"/>
      <c r="ALT106" s="86"/>
      <c r="ALU106" s="86"/>
      <c r="ALV106" s="86"/>
      <c r="ALW106" s="86"/>
      <c r="ALX106" s="86"/>
      <c r="ALY106" s="86"/>
      <c r="ALZ106" s="86"/>
      <c r="AMA106" s="86"/>
      <c r="AMB106" s="86"/>
      <c r="AMC106" s="86"/>
      <c r="AMD106" s="86"/>
    </row>
    <row r="107" spans="1:1018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  <c r="IW107" s="86"/>
      <c r="IX107" s="86"/>
      <c r="IY107" s="86"/>
      <c r="IZ107" s="86"/>
      <c r="JA107" s="86"/>
      <c r="JB107" s="86"/>
      <c r="JC107" s="86"/>
      <c r="JD107" s="86"/>
      <c r="JE107" s="86"/>
      <c r="JF107" s="86"/>
      <c r="JG107" s="86"/>
      <c r="JH107" s="86"/>
      <c r="JI107" s="86"/>
      <c r="JJ107" s="86"/>
      <c r="JK107" s="86"/>
      <c r="JL107" s="86"/>
      <c r="JM107" s="86"/>
      <c r="JN107" s="86"/>
      <c r="JO107" s="86"/>
      <c r="JP107" s="86"/>
      <c r="JQ107" s="86"/>
      <c r="JR107" s="86"/>
      <c r="JS107" s="86"/>
      <c r="JT107" s="86"/>
      <c r="JU107" s="86"/>
      <c r="JV107" s="86"/>
      <c r="JW107" s="86"/>
      <c r="JX107" s="86"/>
      <c r="JY107" s="86"/>
      <c r="JZ107" s="86"/>
      <c r="KA107" s="86"/>
      <c r="KB107" s="86"/>
      <c r="KC107" s="86"/>
      <c r="KD107" s="86"/>
      <c r="KE107" s="86"/>
      <c r="KF107" s="86"/>
      <c r="KG107" s="86"/>
      <c r="KH107" s="86"/>
      <c r="KI107" s="86"/>
      <c r="KJ107" s="86"/>
      <c r="KK107" s="86"/>
      <c r="KL107" s="86"/>
      <c r="KM107" s="86"/>
      <c r="KN107" s="86"/>
      <c r="KO107" s="86"/>
      <c r="KP107" s="86"/>
      <c r="KQ107" s="86"/>
      <c r="KR107" s="86"/>
      <c r="KS107" s="86"/>
      <c r="KT107" s="86"/>
      <c r="KU107" s="86"/>
      <c r="KV107" s="86"/>
      <c r="KW107" s="86"/>
      <c r="KX107" s="86"/>
      <c r="KY107" s="86"/>
      <c r="KZ107" s="86"/>
      <c r="LA107" s="86"/>
      <c r="LB107" s="86"/>
      <c r="LC107" s="86"/>
      <c r="LD107" s="86"/>
      <c r="LE107" s="86"/>
      <c r="LF107" s="86"/>
      <c r="LG107" s="86"/>
      <c r="LH107" s="86"/>
      <c r="LI107" s="86"/>
      <c r="LJ107" s="86"/>
      <c r="LK107" s="86"/>
      <c r="LL107" s="86"/>
      <c r="LM107" s="86"/>
      <c r="LN107" s="86"/>
      <c r="LO107" s="86"/>
      <c r="LP107" s="86"/>
      <c r="LQ107" s="86"/>
      <c r="LR107" s="86"/>
      <c r="LS107" s="86"/>
      <c r="LT107" s="86"/>
      <c r="LU107" s="86"/>
      <c r="LV107" s="86"/>
      <c r="LW107" s="86"/>
      <c r="LX107" s="86"/>
      <c r="LY107" s="86"/>
      <c r="LZ107" s="86"/>
      <c r="MA107" s="86"/>
      <c r="MB107" s="86"/>
      <c r="MC107" s="86"/>
      <c r="MD107" s="86"/>
      <c r="ME107" s="86"/>
      <c r="MF107" s="86"/>
      <c r="MG107" s="86"/>
      <c r="MH107" s="86"/>
      <c r="MI107" s="86"/>
      <c r="MJ107" s="86"/>
      <c r="MK107" s="86"/>
      <c r="ML107" s="86"/>
      <c r="MM107" s="86"/>
      <c r="MN107" s="86"/>
      <c r="MO107" s="86"/>
      <c r="MP107" s="86"/>
      <c r="MQ107" s="86"/>
      <c r="MR107" s="86"/>
      <c r="MS107" s="86"/>
      <c r="MT107" s="86"/>
      <c r="MU107" s="86"/>
      <c r="MV107" s="86"/>
      <c r="MW107" s="86"/>
      <c r="MX107" s="86"/>
      <c r="MY107" s="86"/>
      <c r="MZ107" s="86"/>
      <c r="NA107" s="86"/>
      <c r="NB107" s="86"/>
      <c r="NC107" s="86"/>
      <c r="ND107" s="86"/>
      <c r="NE107" s="86"/>
      <c r="NF107" s="86"/>
      <c r="NG107" s="86"/>
      <c r="NH107" s="86"/>
      <c r="NI107" s="86"/>
      <c r="NJ107" s="86"/>
      <c r="NK107" s="86"/>
      <c r="NL107" s="86"/>
      <c r="NM107" s="86"/>
      <c r="NN107" s="86"/>
      <c r="NO107" s="86"/>
      <c r="NP107" s="86"/>
      <c r="NQ107" s="86"/>
      <c r="NR107" s="86"/>
      <c r="NS107" s="86"/>
      <c r="NT107" s="86"/>
      <c r="NU107" s="86"/>
      <c r="NV107" s="86"/>
      <c r="NW107" s="86"/>
      <c r="NX107" s="86"/>
      <c r="NY107" s="86"/>
      <c r="NZ107" s="86"/>
      <c r="OA107" s="86"/>
      <c r="OB107" s="86"/>
      <c r="OC107" s="86"/>
      <c r="OD107" s="86"/>
      <c r="OE107" s="86"/>
      <c r="OF107" s="86"/>
      <c r="OG107" s="86"/>
      <c r="OH107" s="86"/>
      <c r="OI107" s="86"/>
      <c r="OJ107" s="86"/>
      <c r="OK107" s="86"/>
      <c r="OL107" s="86"/>
      <c r="OM107" s="86"/>
      <c r="ON107" s="86"/>
      <c r="OO107" s="86"/>
      <c r="OP107" s="86"/>
      <c r="OQ107" s="86"/>
      <c r="OR107" s="86"/>
      <c r="OS107" s="86"/>
      <c r="OT107" s="86"/>
      <c r="OU107" s="86"/>
      <c r="OV107" s="86"/>
      <c r="OW107" s="86"/>
      <c r="OX107" s="86"/>
      <c r="OY107" s="86"/>
      <c r="OZ107" s="86"/>
      <c r="PA107" s="86"/>
      <c r="PB107" s="86"/>
      <c r="PC107" s="86"/>
      <c r="PD107" s="86"/>
      <c r="PE107" s="86"/>
      <c r="PF107" s="86"/>
      <c r="PG107" s="86"/>
      <c r="PH107" s="86"/>
      <c r="PI107" s="86"/>
      <c r="PJ107" s="86"/>
      <c r="PK107" s="86"/>
      <c r="PL107" s="86"/>
      <c r="PM107" s="86"/>
      <c r="PN107" s="86"/>
      <c r="PO107" s="86"/>
      <c r="PP107" s="86"/>
      <c r="PQ107" s="86"/>
      <c r="PR107" s="86"/>
      <c r="PS107" s="86"/>
      <c r="PT107" s="86"/>
      <c r="PU107" s="86"/>
      <c r="PV107" s="86"/>
      <c r="PW107" s="86"/>
      <c r="PX107" s="86"/>
      <c r="PY107" s="86"/>
      <c r="PZ107" s="86"/>
      <c r="QA107" s="86"/>
      <c r="QB107" s="86"/>
      <c r="QC107" s="86"/>
      <c r="QD107" s="86"/>
      <c r="QE107" s="86"/>
      <c r="QF107" s="86"/>
      <c r="QG107" s="86"/>
      <c r="QH107" s="86"/>
      <c r="QI107" s="86"/>
      <c r="QJ107" s="86"/>
      <c r="QK107" s="86"/>
      <c r="QL107" s="86"/>
      <c r="QM107" s="86"/>
      <c r="QN107" s="86"/>
      <c r="QO107" s="86"/>
      <c r="QP107" s="86"/>
      <c r="QQ107" s="86"/>
      <c r="QR107" s="86"/>
      <c r="QS107" s="86"/>
      <c r="QT107" s="86"/>
      <c r="QU107" s="86"/>
      <c r="QV107" s="86"/>
      <c r="QW107" s="86"/>
      <c r="QX107" s="86"/>
      <c r="QY107" s="86"/>
      <c r="QZ107" s="86"/>
      <c r="RA107" s="86"/>
      <c r="RB107" s="86"/>
      <c r="RC107" s="86"/>
      <c r="RD107" s="86"/>
      <c r="RE107" s="86"/>
      <c r="RF107" s="86"/>
      <c r="RG107" s="86"/>
      <c r="RH107" s="86"/>
      <c r="RI107" s="86"/>
      <c r="RJ107" s="86"/>
      <c r="RK107" s="86"/>
      <c r="RL107" s="86"/>
      <c r="RM107" s="86"/>
      <c r="RN107" s="86"/>
      <c r="RO107" s="86"/>
      <c r="RP107" s="86"/>
      <c r="RQ107" s="86"/>
      <c r="RR107" s="86"/>
      <c r="RS107" s="86"/>
      <c r="RT107" s="86"/>
      <c r="RU107" s="86"/>
      <c r="RV107" s="86"/>
      <c r="RW107" s="86"/>
      <c r="RX107" s="86"/>
      <c r="RY107" s="86"/>
      <c r="RZ107" s="86"/>
      <c r="SA107" s="86"/>
      <c r="SB107" s="86"/>
      <c r="SC107" s="86"/>
      <c r="SD107" s="86"/>
      <c r="SE107" s="86"/>
      <c r="SF107" s="86"/>
      <c r="SG107" s="86"/>
      <c r="SH107" s="86"/>
      <c r="SI107" s="86"/>
      <c r="SJ107" s="86"/>
      <c r="SK107" s="86"/>
      <c r="SL107" s="86"/>
      <c r="SM107" s="86"/>
      <c r="SN107" s="86"/>
      <c r="SO107" s="86"/>
      <c r="SP107" s="86"/>
      <c r="SQ107" s="86"/>
      <c r="SR107" s="86"/>
      <c r="SS107" s="86"/>
      <c r="ST107" s="86"/>
      <c r="SU107" s="86"/>
      <c r="SV107" s="86"/>
      <c r="SW107" s="86"/>
      <c r="SX107" s="86"/>
      <c r="SY107" s="86"/>
      <c r="SZ107" s="86"/>
      <c r="TA107" s="86"/>
      <c r="TB107" s="86"/>
      <c r="TC107" s="86"/>
      <c r="TD107" s="86"/>
      <c r="TE107" s="86"/>
      <c r="TF107" s="86"/>
      <c r="TG107" s="86"/>
      <c r="TH107" s="86"/>
      <c r="TI107" s="86"/>
      <c r="TJ107" s="86"/>
      <c r="TK107" s="86"/>
      <c r="TL107" s="86"/>
      <c r="TM107" s="86"/>
      <c r="TN107" s="86"/>
      <c r="TO107" s="86"/>
      <c r="TP107" s="86"/>
      <c r="TQ107" s="86"/>
      <c r="TR107" s="86"/>
      <c r="TS107" s="86"/>
      <c r="TT107" s="86"/>
      <c r="TU107" s="86"/>
      <c r="TV107" s="86"/>
      <c r="TW107" s="86"/>
      <c r="TX107" s="86"/>
      <c r="TY107" s="86"/>
      <c r="TZ107" s="86"/>
      <c r="UA107" s="86"/>
      <c r="UB107" s="86"/>
      <c r="UC107" s="86"/>
      <c r="UD107" s="86"/>
      <c r="UE107" s="86"/>
      <c r="UF107" s="86"/>
      <c r="UG107" s="86"/>
      <c r="UH107" s="86"/>
      <c r="UI107" s="86"/>
      <c r="UJ107" s="86"/>
      <c r="UK107" s="86"/>
      <c r="UL107" s="86"/>
      <c r="UM107" s="86"/>
      <c r="UN107" s="86"/>
      <c r="UO107" s="86"/>
      <c r="UP107" s="86"/>
      <c r="UQ107" s="86"/>
      <c r="UR107" s="86"/>
      <c r="US107" s="86"/>
      <c r="UT107" s="86"/>
      <c r="UU107" s="86"/>
      <c r="UV107" s="86"/>
      <c r="UW107" s="86"/>
      <c r="UX107" s="86"/>
      <c r="UY107" s="86"/>
      <c r="UZ107" s="86"/>
      <c r="VA107" s="86"/>
      <c r="VB107" s="86"/>
      <c r="VC107" s="86"/>
      <c r="VD107" s="86"/>
      <c r="VE107" s="86"/>
      <c r="VF107" s="86"/>
      <c r="VG107" s="86"/>
      <c r="VH107" s="86"/>
      <c r="VI107" s="86"/>
      <c r="VJ107" s="86"/>
      <c r="VK107" s="86"/>
      <c r="VL107" s="86"/>
      <c r="VM107" s="86"/>
      <c r="VN107" s="86"/>
      <c r="VO107" s="86"/>
      <c r="VP107" s="86"/>
      <c r="VQ107" s="86"/>
      <c r="VR107" s="86"/>
      <c r="VS107" s="86"/>
      <c r="VT107" s="86"/>
      <c r="VU107" s="86"/>
      <c r="VV107" s="86"/>
      <c r="VW107" s="86"/>
      <c r="VX107" s="86"/>
      <c r="VY107" s="86"/>
      <c r="VZ107" s="86"/>
      <c r="WA107" s="86"/>
      <c r="WB107" s="86"/>
      <c r="WC107" s="86"/>
      <c r="WD107" s="86"/>
      <c r="WE107" s="86"/>
      <c r="WF107" s="86"/>
      <c r="WG107" s="86"/>
      <c r="WH107" s="86"/>
      <c r="WI107" s="86"/>
      <c r="WJ107" s="86"/>
      <c r="WK107" s="86"/>
      <c r="WL107" s="86"/>
      <c r="WM107" s="86"/>
      <c r="WN107" s="86"/>
      <c r="WO107" s="86"/>
      <c r="WP107" s="86"/>
      <c r="WQ107" s="86"/>
      <c r="WR107" s="86"/>
      <c r="WS107" s="86"/>
      <c r="WT107" s="86"/>
      <c r="WU107" s="86"/>
      <c r="WV107" s="86"/>
      <c r="WW107" s="86"/>
      <c r="WX107" s="86"/>
      <c r="WY107" s="86"/>
      <c r="WZ107" s="86"/>
      <c r="XA107" s="86"/>
      <c r="XB107" s="86"/>
      <c r="XC107" s="86"/>
      <c r="XD107" s="86"/>
      <c r="XE107" s="86"/>
      <c r="XF107" s="86"/>
      <c r="XG107" s="86"/>
      <c r="XH107" s="86"/>
      <c r="XI107" s="86"/>
      <c r="XJ107" s="86"/>
      <c r="XK107" s="86"/>
      <c r="XL107" s="86"/>
      <c r="XM107" s="86"/>
      <c r="XN107" s="86"/>
      <c r="XO107" s="86"/>
      <c r="XP107" s="86"/>
      <c r="XQ107" s="86"/>
      <c r="XR107" s="86"/>
      <c r="XS107" s="86"/>
      <c r="XT107" s="86"/>
      <c r="XU107" s="86"/>
      <c r="XV107" s="86"/>
      <c r="XW107" s="86"/>
      <c r="XX107" s="86"/>
      <c r="XY107" s="86"/>
      <c r="XZ107" s="86"/>
      <c r="YA107" s="86"/>
      <c r="YB107" s="86"/>
      <c r="YC107" s="86"/>
      <c r="YD107" s="86"/>
      <c r="YE107" s="86"/>
      <c r="YF107" s="86"/>
      <c r="YG107" s="86"/>
      <c r="YH107" s="86"/>
      <c r="YI107" s="86"/>
      <c r="YJ107" s="86"/>
      <c r="YK107" s="86"/>
      <c r="YL107" s="86"/>
      <c r="YM107" s="86"/>
      <c r="YN107" s="86"/>
      <c r="YO107" s="86"/>
      <c r="YP107" s="86"/>
      <c r="YQ107" s="86"/>
      <c r="YR107" s="86"/>
      <c r="YS107" s="86"/>
      <c r="YT107" s="86"/>
      <c r="YU107" s="86"/>
      <c r="YV107" s="86"/>
      <c r="YW107" s="86"/>
      <c r="YX107" s="86"/>
      <c r="YY107" s="86"/>
      <c r="YZ107" s="86"/>
      <c r="ZA107" s="86"/>
      <c r="ZB107" s="86"/>
      <c r="ZC107" s="86"/>
      <c r="ZD107" s="86"/>
      <c r="ZE107" s="86"/>
      <c r="ZF107" s="86"/>
      <c r="ZG107" s="86"/>
      <c r="ZH107" s="86"/>
      <c r="ZI107" s="86"/>
      <c r="ZJ107" s="86"/>
      <c r="ZK107" s="86"/>
      <c r="ZL107" s="86"/>
      <c r="ZM107" s="86"/>
      <c r="ZN107" s="86"/>
      <c r="ZO107" s="86"/>
      <c r="ZP107" s="86"/>
      <c r="ZQ107" s="86"/>
      <c r="ZR107" s="86"/>
      <c r="ZS107" s="86"/>
      <c r="ZT107" s="86"/>
      <c r="ZU107" s="86"/>
      <c r="ZV107" s="86"/>
      <c r="ZW107" s="86"/>
      <c r="ZX107" s="86"/>
      <c r="ZY107" s="86"/>
      <c r="ZZ107" s="86"/>
      <c r="AAA107" s="86"/>
      <c r="AAB107" s="86"/>
      <c r="AAC107" s="86"/>
      <c r="AAD107" s="86"/>
      <c r="AAE107" s="86"/>
      <c r="AAF107" s="86"/>
      <c r="AAG107" s="86"/>
      <c r="AAH107" s="86"/>
      <c r="AAI107" s="86"/>
      <c r="AAJ107" s="86"/>
      <c r="AAK107" s="86"/>
      <c r="AAL107" s="86"/>
      <c r="AAM107" s="86"/>
      <c r="AAN107" s="86"/>
      <c r="AAO107" s="86"/>
      <c r="AAP107" s="86"/>
      <c r="AAQ107" s="86"/>
      <c r="AAR107" s="86"/>
      <c r="AAS107" s="86"/>
      <c r="AAT107" s="86"/>
      <c r="AAU107" s="86"/>
      <c r="AAV107" s="86"/>
      <c r="AAW107" s="86"/>
      <c r="AAX107" s="86"/>
      <c r="AAY107" s="86"/>
      <c r="AAZ107" s="86"/>
      <c r="ABA107" s="86"/>
      <c r="ABB107" s="86"/>
      <c r="ABC107" s="86"/>
      <c r="ABD107" s="86"/>
      <c r="ABE107" s="86"/>
      <c r="ABF107" s="86"/>
      <c r="ABG107" s="86"/>
      <c r="ABH107" s="86"/>
      <c r="ABI107" s="86"/>
      <c r="ABJ107" s="86"/>
      <c r="ABK107" s="86"/>
      <c r="ABL107" s="86"/>
      <c r="ABM107" s="86"/>
      <c r="ABN107" s="86"/>
      <c r="ABO107" s="86"/>
      <c r="ABP107" s="86"/>
      <c r="ABQ107" s="86"/>
      <c r="ABR107" s="86"/>
      <c r="ABS107" s="86"/>
      <c r="ABT107" s="86"/>
      <c r="ABU107" s="86"/>
      <c r="ABV107" s="86"/>
      <c r="ABW107" s="86"/>
      <c r="ABX107" s="86"/>
      <c r="ABY107" s="86"/>
      <c r="ABZ107" s="86"/>
      <c r="ACA107" s="86"/>
      <c r="ACB107" s="86"/>
      <c r="ACC107" s="86"/>
      <c r="ACD107" s="86"/>
      <c r="ACE107" s="86"/>
      <c r="ACF107" s="86"/>
      <c r="ACG107" s="86"/>
      <c r="ACH107" s="86"/>
      <c r="ACI107" s="86"/>
      <c r="ACJ107" s="86"/>
      <c r="ACK107" s="86"/>
      <c r="ACL107" s="86"/>
      <c r="ACM107" s="86"/>
      <c r="ACN107" s="86"/>
      <c r="ACO107" s="86"/>
      <c r="ACP107" s="86"/>
      <c r="ACQ107" s="86"/>
      <c r="ACR107" s="86"/>
      <c r="ACS107" s="86"/>
      <c r="ACT107" s="86"/>
      <c r="ACU107" s="86"/>
      <c r="ACV107" s="86"/>
      <c r="ACW107" s="86"/>
      <c r="ACX107" s="86"/>
      <c r="ACY107" s="86"/>
      <c r="ACZ107" s="86"/>
      <c r="ADA107" s="86"/>
      <c r="ADB107" s="86"/>
      <c r="ADC107" s="86"/>
      <c r="ADD107" s="86"/>
      <c r="ADE107" s="86"/>
      <c r="ADF107" s="86"/>
      <c r="ADG107" s="86"/>
      <c r="ADH107" s="86"/>
      <c r="ADI107" s="86"/>
      <c r="ADJ107" s="86"/>
      <c r="ADK107" s="86"/>
      <c r="ADL107" s="86"/>
      <c r="ADM107" s="86"/>
      <c r="ADN107" s="86"/>
      <c r="ADO107" s="86"/>
      <c r="ADP107" s="86"/>
      <c r="ADQ107" s="86"/>
      <c r="ADR107" s="86"/>
      <c r="ADS107" s="86"/>
      <c r="ADT107" s="86"/>
      <c r="ADU107" s="86"/>
      <c r="ADV107" s="86"/>
      <c r="ADW107" s="86"/>
      <c r="ADX107" s="86"/>
      <c r="ADY107" s="86"/>
      <c r="ADZ107" s="86"/>
      <c r="AEA107" s="86"/>
      <c r="AEB107" s="86"/>
      <c r="AEC107" s="86"/>
      <c r="AED107" s="86"/>
      <c r="AEE107" s="86"/>
      <c r="AEF107" s="86"/>
      <c r="AEG107" s="86"/>
      <c r="AEH107" s="86"/>
      <c r="AEI107" s="86"/>
      <c r="AEJ107" s="86"/>
      <c r="AEK107" s="86"/>
      <c r="AEL107" s="86"/>
      <c r="AEM107" s="86"/>
      <c r="AEN107" s="86"/>
      <c r="AEO107" s="86"/>
      <c r="AEP107" s="86"/>
      <c r="AEQ107" s="86"/>
      <c r="AER107" s="86"/>
      <c r="AES107" s="86"/>
      <c r="AET107" s="86"/>
      <c r="AEU107" s="86"/>
      <c r="AEV107" s="86"/>
      <c r="AEW107" s="86"/>
      <c r="AEX107" s="86"/>
      <c r="AEY107" s="86"/>
      <c r="AEZ107" s="86"/>
      <c r="AFA107" s="86"/>
      <c r="AFB107" s="86"/>
      <c r="AFC107" s="86"/>
      <c r="AFD107" s="86"/>
      <c r="AFE107" s="86"/>
      <c r="AFF107" s="86"/>
      <c r="AFG107" s="86"/>
      <c r="AFH107" s="86"/>
      <c r="AFI107" s="86"/>
      <c r="AFJ107" s="86"/>
      <c r="AFK107" s="86"/>
      <c r="AFL107" s="86"/>
      <c r="AFM107" s="86"/>
      <c r="AFN107" s="86"/>
      <c r="AFO107" s="86"/>
      <c r="AFP107" s="86"/>
      <c r="AFQ107" s="86"/>
      <c r="AFR107" s="86"/>
      <c r="AFS107" s="86"/>
      <c r="AFT107" s="86"/>
      <c r="AFU107" s="86"/>
      <c r="AFV107" s="86"/>
      <c r="AFW107" s="86"/>
      <c r="AFX107" s="86"/>
      <c r="AFY107" s="86"/>
      <c r="AFZ107" s="86"/>
      <c r="AGA107" s="86"/>
      <c r="AGB107" s="86"/>
      <c r="AGC107" s="86"/>
      <c r="AGD107" s="86"/>
      <c r="AGE107" s="86"/>
      <c r="AGF107" s="86"/>
      <c r="AGG107" s="86"/>
      <c r="AGH107" s="86"/>
      <c r="AGI107" s="86"/>
      <c r="AGJ107" s="86"/>
      <c r="AGK107" s="86"/>
      <c r="AGL107" s="86"/>
      <c r="AGM107" s="86"/>
      <c r="AGN107" s="86"/>
      <c r="AGO107" s="86"/>
      <c r="AGP107" s="86"/>
      <c r="AGQ107" s="86"/>
      <c r="AGR107" s="86"/>
      <c r="AGS107" s="86"/>
      <c r="AGT107" s="86"/>
      <c r="AGU107" s="86"/>
      <c r="AGV107" s="86"/>
      <c r="AGW107" s="86"/>
      <c r="AGX107" s="86"/>
      <c r="AGY107" s="86"/>
      <c r="AGZ107" s="86"/>
      <c r="AHA107" s="86"/>
      <c r="AHB107" s="86"/>
      <c r="AHC107" s="86"/>
      <c r="AHD107" s="86"/>
      <c r="AHE107" s="86"/>
      <c r="AHF107" s="86"/>
      <c r="AHG107" s="86"/>
      <c r="AHH107" s="86"/>
      <c r="AHI107" s="86"/>
      <c r="AHJ107" s="86"/>
      <c r="AHK107" s="86"/>
      <c r="AHL107" s="86"/>
      <c r="AHM107" s="86"/>
      <c r="AHN107" s="86"/>
      <c r="AHO107" s="86"/>
      <c r="AHP107" s="86"/>
      <c r="AHQ107" s="86"/>
      <c r="AHR107" s="86"/>
      <c r="AHS107" s="86"/>
      <c r="AHT107" s="86"/>
      <c r="AHU107" s="86"/>
      <c r="AHV107" s="86"/>
      <c r="AHW107" s="86"/>
      <c r="AHX107" s="86"/>
      <c r="AHY107" s="86"/>
      <c r="AHZ107" s="86"/>
      <c r="AIA107" s="86"/>
      <c r="AIB107" s="86"/>
      <c r="AIC107" s="86"/>
      <c r="AID107" s="86"/>
      <c r="AIE107" s="86"/>
      <c r="AIF107" s="86"/>
      <c r="AIG107" s="86"/>
      <c r="AIH107" s="86"/>
      <c r="AII107" s="86"/>
      <c r="AIJ107" s="86"/>
      <c r="AIK107" s="86"/>
      <c r="AIL107" s="86"/>
      <c r="AIM107" s="86"/>
      <c r="AIN107" s="86"/>
      <c r="AIO107" s="86"/>
      <c r="AIP107" s="86"/>
      <c r="AIQ107" s="86"/>
      <c r="AIR107" s="86"/>
      <c r="AIS107" s="86"/>
      <c r="AIT107" s="86"/>
      <c r="AIU107" s="86"/>
      <c r="AIV107" s="86"/>
      <c r="AIW107" s="86"/>
      <c r="AIX107" s="86"/>
      <c r="AIY107" s="86"/>
      <c r="AIZ107" s="86"/>
      <c r="AJA107" s="86"/>
      <c r="AJB107" s="86"/>
      <c r="AJC107" s="86"/>
      <c r="AJD107" s="86"/>
      <c r="AJE107" s="86"/>
      <c r="AJF107" s="86"/>
      <c r="AJG107" s="86"/>
      <c r="AJH107" s="86"/>
      <c r="AJI107" s="86"/>
      <c r="AJJ107" s="86"/>
      <c r="AJK107" s="86"/>
      <c r="AJL107" s="86"/>
      <c r="AJM107" s="86"/>
      <c r="AJN107" s="86"/>
      <c r="AJO107" s="86"/>
      <c r="AJP107" s="86"/>
      <c r="AJQ107" s="86"/>
      <c r="AJR107" s="86"/>
      <c r="AJS107" s="86"/>
      <c r="AJT107" s="86"/>
      <c r="AJU107" s="86"/>
      <c r="AJV107" s="86"/>
      <c r="AJW107" s="86"/>
      <c r="AJX107" s="86"/>
      <c r="AJY107" s="86"/>
      <c r="AJZ107" s="86"/>
      <c r="AKA107" s="86"/>
      <c r="AKB107" s="86"/>
      <c r="AKC107" s="86"/>
      <c r="AKD107" s="86"/>
      <c r="AKE107" s="86"/>
      <c r="AKF107" s="86"/>
      <c r="AKG107" s="86"/>
      <c r="AKH107" s="86"/>
      <c r="AKI107" s="86"/>
      <c r="AKJ107" s="86"/>
      <c r="AKK107" s="86"/>
      <c r="AKL107" s="86"/>
      <c r="AKM107" s="86"/>
      <c r="AKN107" s="86"/>
      <c r="AKO107" s="86"/>
      <c r="AKP107" s="86"/>
      <c r="AKQ107" s="86"/>
      <c r="AKR107" s="86"/>
      <c r="AKS107" s="86"/>
      <c r="AKT107" s="86"/>
      <c r="AKU107" s="86"/>
      <c r="AKV107" s="86"/>
      <c r="AKW107" s="86"/>
      <c r="AKX107" s="86"/>
      <c r="AKY107" s="86"/>
      <c r="AKZ107" s="86"/>
      <c r="ALA107" s="86"/>
      <c r="ALB107" s="86"/>
      <c r="ALC107" s="86"/>
      <c r="ALD107" s="86"/>
      <c r="ALE107" s="86"/>
      <c r="ALF107" s="86"/>
      <c r="ALG107" s="86"/>
      <c r="ALH107" s="86"/>
      <c r="ALI107" s="86"/>
      <c r="ALJ107" s="86"/>
      <c r="ALK107" s="86"/>
      <c r="ALL107" s="86"/>
      <c r="ALM107" s="86"/>
      <c r="ALN107" s="86"/>
      <c r="ALO107" s="86"/>
      <c r="ALP107" s="86"/>
      <c r="ALQ107" s="86"/>
      <c r="ALR107" s="86"/>
      <c r="ALS107" s="86"/>
      <c r="ALT107" s="86"/>
      <c r="ALU107" s="86"/>
      <c r="ALV107" s="86"/>
      <c r="ALW107" s="86"/>
      <c r="ALX107" s="86"/>
      <c r="ALY107" s="86"/>
      <c r="ALZ107" s="86"/>
      <c r="AMA107" s="86"/>
      <c r="AMB107" s="86"/>
      <c r="AMC107" s="86"/>
      <c r="AMD107" s="86"/>
    </row>
  </sheetData>
  <mergeCells count="15">
    <mergeCell ref="B98:K98"/>
    <mergeCell ref="G9:G10"/>
    <mergeCell ref="H9:K9"/>
    <mergeCell ref="M7:N7"/>
    <mergeCell ref="A1:P1"/>
    <mergeCell ref="A2:P2"/>
    <mergeCell ref="A3:P3"/>
    <mergeCell ref="L8:P8"/>
    <mergeCell ref="L9:P9"/>
    <mergeCell ref="A9:A10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paperSize="9" scale="7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6"/>
  <sheetViews>
    <sheetView tabSelected="1" zoomScale="110" zoomScaleNormal="110" zoomScaleSheetLayoutView="90" zoomScalePageLayoutView="120" workbookViewId="0">
      <selection activeCell="C72" sqref="C72"/>
    </sheetView>
  </sheetViews>
  <sheetFormatPr defaultRowHeight="15"/>
  <cols>
    <col min="1" max="1" width="5.85546875" style="3" customWidth="1"/>
    <col min="2" max="2" width="5.140625" style="3" customWidth="1"/>
    <col min="3" max="3" width="45.85546875" style="27" customWidth="1"/>
    <col min="4" max="4" width="9.5703125" style="27" customWidth="1"/>
    <col min="5" max="5" width="9.28515625" style="27" customWidth="1"/>
    <col min="6" max="6" width="8.42578125" style="3" customWidth="1"/>
    <col min="7" max="7" width="9.140625" style="3" customWidth="1"/>
    <col min="8" max="8" width="7.28515625" style="3" customWidth="1"/>
    <col min="9" max="9" width="7.7109375" style="3" customWidth="1"/>
    <col min="10" max="10" width="8.28515625" style="3" customWidth="1"/>
    <col min="11" max="11" width="8" style="3" customWidth="1"/>
    <col min="12" max="12" width="9.5703125" style="3" customWidth="1"/>
    <col min="13" max="1023" width="9.140625" style="3" customWidth="1"/>
    <col min="1024" max="16384" width="9.140625" style="3"/>
  </cols>
  <sheetData>
    <row r="1" spans="1:16">
      <c r="A1" s="211" t="s">
        <v>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>
      <c r="A2" s="212" t="s">
        <v>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8">
      <c r="A3" s="238" t="s">
        <v>19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>
      <c r="A4" s="77" t="s">
        <v>224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>
      <c r="A5" s="59" t="s">
        <v>260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>
      <c r="A6" s="77" t="s">
        <v>225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>
      <c r="A7" s="79" t="s">
        <v>249</v>
      </c>
      <c r="B7" s="79"/>
      <c r="C7" s="79"/>
      <c r="D7" s="79"/>
      <c r="E7" s="79"/>
      <c r="F7" s="79"/>
      <c r="G7" s="79"/>
      <c r="H7" s="79"/>
      <c r="I7" s="80"/>
      <c r="J7" s="80"/>
      <c r="K7" s="80"/>
      <c r="L7" s="80"/>
      <c r="M7" s="214" t="s">
        <v>20</v>
      </c>
      <c r="N7" s="214"/>
      <c r="O7" s="81">
        <f>P118</f>
        <v>0</v>
      </c>
      <c r="P7" s="80" t="s">
        <v>21</v>
      </c>
    </row>
    <row r="8" spans="1:16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215" t="str">
        <f>'LT3'!L8:P8</f>
        <v>Tāme sastādīta: 2022.gada _______________________</v>
      </c>
      <c r="M8" s="215"/>
      <c r="N8" s="215"/>
      <c r="O8" s="215"/>
      <c r="P8" s="215"/>
    </row>
    <row r="9" spans="1:16" ht="12.75" customHeight="1">
      <c r="A9" s="231" t="s">
        <v>50</v>
      </c>
      <c r="B9" s="231" t="s">
        <v>22</v>
      </c>
      <c r="C9" s="232" t="s">
        <v>51</v>
      </c>
      <c r="D9" s="231" t="s">
        <v>23</v>
      </c>
      <c r="E9" s="233" t="s">
        <v>24</v>
      </c>
      <c r="F9" s="237" t="s">
        <v>52</v>
      </c>
      <c r="G9" s="236" t="s">
        <v>48</v>
      </c>
      <c r="H9" s="235" t="s">
        <v>49</v>
      </c>
      <c r="I9" s="235"/>
      <c r="J9" s="235"/>
      <c r="K9" s="235"/>
      <c r="L9" s="235" t="s">
        <v>25</v>
      </c>
      <c r="M9" s="235"/>
      <c r="N9" s="235"/>
      <c r="O9" s="235"/>
      <c r="P9" s="235"/>
    </row>
    <row r="10" spans="1:16" ht="81" customHeight="1">
      <c r="A10" s="231"/>
      <c r="B10" s="231"/>
      <c r="C10" s="232"/>
      <c r="D10" s="231"/>
      <c r="E10" s="233"/>
      <c r="F10" s="237"/>
      <c r="G10" s="236"/>
      <c r="H10" s="140" t="s">
        <v>53</v>
      </c>
      <c r="I10" s="140" t="s">
        <v>54</v>
      </c>
      <c r="J10" s="140" t="s">
        <v>55</v>
      </c>
      <c r="K10" s="140" t="s">
        <v>56</v>
      </c>
      <c r="L10" s="140" t="s">
        <v>26</v>
      </c>
      <c r="M10" s="140" t="s">
        <v>53</v>
      </c>
      <c r="N10" s="140" t="s">
        <v>54</v>
      </c>
      <c r="O10" s="140" t="s">
        <v>55</v>
      </c>
      <c r="P10" s="140" t="s">
        <v>57</v>
      </c>
    </row>
    <row r="11" spans="1:16">
      <c r="A11" s="7"/>
      <c r="B11" s="7"/>
      <c r="C11" s="23" t="s">
        <v>204</v>
      </c>
      <c r="D11" s="7"/>
      <c r="E11" s="82"/>
      <c r="F11" s="8"/>
      <c r="G11" s="14"/>
      <c r="H11" s="139"/>
      <c r="I11" s="140"/>
      <c r="J11" s="140"/>
      <c r="K11" s="140"/>
      <c r="L11" s="14"/>
      <c r="M11" s="9"/>
      <c r="N11" s="140"/>
      <c r="O11" s="140"/>
      <c r="P11" s="14"/>
    </row>
    <row r="12" spans="1:16">
      <c r="A12" s="43">
        <v>1</v>
      </c>
      <c r="B12" s="7"/>
      <c r="C12" s="22" t="s">
        <v>75</v>
      </c>
      <c r="D12" s="141" t="s">
        <v>72</v>
      </c>
      <c r="E12" s="36">
        <v>4</v>
      </c>
      <c r="F12" s="46"/>
      <c r="G12" s="15"/>
      <c r="H12" s="15"/>
      <c r="I12" s="141"/>
      <c r="J12" s="15"/>
      <c r="K12" s="15"/>
      <c r="L12" s="15"/>
      <c r="M12" s="15"/>
      <c r="N12" s="15"/>
      <c r="O12" s="15"/>
      <c r="P12" s="15"/>
    </row>
    <row r="13" spans="1:16">
      <c r="A13" s="43">
        <v>2</v>
      </c>
      <c r="B13" s="7"/>
      <c r="C13" s="24" t="s">
        <v>148</v>
      </c>
      <c r="D13" s="141" t="s">
        <v>70</v>
      </c>
      <c r="E13" s="36">
        <v>4</v>
      </c>
      <c r="F13" s="48"/>
      <c r="G13" s="15"/>
      <c r="H13" s="15"/>
      <c r="I13" s="15"/>
      <c r="J13" s="141"/>
      <c r="K13" s="15"/>
      <c r="L13" s="15"/>
      <c r="M13" s="15"/>
      <c r="N13" s="15"/>
      <c r="O13" s="15"/>
      <c r="P13" s="15"/>
    </row>
    <row r="14" spans="1:16">
      <c r="A14" s="43">
        <v>3</v>
      </c>
      <c r="B14" s="7"/>
      <c r="C14" s="24" t="s">
        <v>76</v>
      </c>
      <c r="D14" s="141" t="s">
        <v>70</v>
      </c>
      <c r="E14" s="36">
        <v>4</v>
      </c>
      <c r="F14" s="48"/>
      <c r="G14" s="15"/>
      <c r="H14" s="15"/>
      <c r="I14" s="15"/>
      <c r="J14" s="141"/>
      <c r="K14" s="15"/>
      <c r="L14" s="15"/>
      <c r="M14" s="15"/>
      <c r="N14" s="15"/>
      <c r="O14" s="15"/>
      <c r="P14" s="15"/>
    </row>
    <row r="15" spans="1:16">
      <c r="A15" s="43">
        <v>4</v>
      </c>
      <c r="B15" s="7"/>
      <c r="C15" s="24" t="s">
        <v>78</v>
      </c>
      <c r="D15" s="141" t="s">
        <v>70</v>
      </c>
      <c r="E15" s="36">
        <v>2</v>
      </c>
      <c r="F15" s="48"/>
      <c r="G15" s="15"/>
      <c r="H15" s="15"/>
      <c r="I15" s="15"/>
      <c r="J15" s="141"/>
      <c r="K15" s="15"/>
      <c r="L15" s="15"/>
      <c r="M15" s="15"/>
      <c r="N15" s="15"/>
      <c r="O15" s="15"/>
      <c r="P15" s="15"/>
    </row>
    <row r="16" spans="1:16">
      <c r="A16" s="43">
        <v>5</v>
      </c>
      <c r="B16" s="7"/>
      <c r="C16" s="24" t="s">
        <v>77</v>
      </c>
      <c r="D16" s="141" t="s">
        <v>70</v>
      </c>
      <c r="E16" s="36">
        <v>4</v>
      </c>
      <c r="F16" s="48"/>
      <c r="G16" s="15"/>
      <c r="H16" s="15"/>
      <c r="I16" s="15"/>
      <c r="J16" s="141"/>
      <c r="K16" s="15"/>
      <c r="L16" s="15"/>
      <c r="M16" s="15"/>
      <c r="N16" s="15"/>
      <c r="O16" s="15"/>
      <c r="P16" s="15"/>
    </row>
    <row r="17" spans="1:16" ht="30">
      <c r="A17" s="43">
        <v>6</v>
      </c>
      <c r="B17" s="7"/>
      <c r="C17" s="21" t="s">
        <v>149</v>
      </c>
      <c r="D17" s="141" t="s">
        <v>28</v>
      </c>
      <c r="E17" s="39">
        <v>0.55000000000000004</v>
      </c>
      <c r="F17" s="32"/>
      <c r="G17" s="19"/>
      <c r="H17" s="19"/>
      <c r="I17" s="19"/>
      <c r="J17" s="19"/>
      <c r="K17" s="15"/>
      <c r="L17" s="15"/>
      <c r="M17" s="15"/>
      <c r="N17" s="15"/>
      <c r="O17" s="15"/>
      <c r="P17" s="15"/>
    </row>
    <row r="18" spans="1:16">
      <c r="A18" s="43">
        <v>7</v>
      </c>
      <c r="B18" s="7"/>
      <c r="C18" s="22" t="s">
        <v>143</v>
      </c>
      <c r="D18" s="141" t="s">
        <v>28</v>
      </c>
      <c r="E18" s="84">
        <v>1.25</v>
      </c>
      <c r="F18" s="46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30">
      <c r="A19" s="43">
        <v>8</v>
      </c>
      <c r="B19" s="7"/>
      <c r="C19" s="18" t="s">
        <v>261</v>
      </c>
      <c r="D19" s="141" t="s">
        <v>35</v>
      </c>
      <c r="E19" s="36">
        <v>39.700000000000003</v>
      </c>
      <c r="F19" s="46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>
      <c r="A20" s="7"/>
      <c r="B20" s="7"/>
      <c r="C20" s="23" t="s">
        <v>150</v>
      </c>
      <c r="D20" s="7"/>
      <c r="E20" s="82"/>
      <c r="F20" s="8"/>
      <c r="G20" s="14"/>
      <c r="H20" s="139"/>
      <c r="I20" s="140"/>
      <c r="J20" s="140"/>
      <c r="K20" s="140"/>
      <c r="L20" s="14"/>
      <c r="M20" s="9"/>
      <c r="N20" s="140"/>
      <c r="O20" s="140"/>
      <c r="P20" s="14"/>
    </row>
    <row r="21" spans="1:16">
      <c r="A21" s="43">
        <v>1</v>
      </c>
      <c r="B21" s="7"/>
      <c r="C21" s="22" t="s">
        <v>75</v>
      </c>
      <c r="D21" s="141" t="s">
        <v>72</v>
      </c>
      <c r="E21" s="36">
        <v>2</v>
      </c>
      <c r="F21" s="46"/>
      <c r="G21" s="15"/>
      <c r="H21" s="15"/>
      <c r="I21" s="141"/>
      <c r="J21" s="15"/>
      <c r="K21" s="15"/>
      <c r="L21" s="15"/>
      <c r="M21" s="15"/>
      <c r="N21" s="15"/>
      <c r="O21" s="15"/>
      <c r="P21" s="15"/>
    </row>
    <row r="22" spans="1:16">
      <c r="A22" s="43">
        <v>2</v>
      </c>
      <c r="B22" s="7"/>
      <c r="C22" s="24" t="s">
        <v>148</v>
      </c>
      <c r="D22" s="141" t="s">
        <v>70</v>
      </c>
      <c r="E22" s="36">
        <v>2</v>
      </c>
      <c r="F22" s="48"/>
      <c r="G22" s="15"/>
      <c r="H22" s="15"/>
      <c r="I22" s="15"/>
      <c r="J22" s="141"/>
      <c r="K22" s="15"/>
      <c r="L22" s="15"/>
      <c r="M22" s="15"/>
      <c r="N22" s="15"/>
      <c r="O22" s="15"/>
      <c r="P22" s="15"/>
    </row>
    <row r="23" spans="1:16">
      <c r="A23" s="43">
        <v>3</v>
      </c>
      <c r="B23" s="7"/>
      <c r="C23" s="24" t="s">
        <v>78</v>
      </c>
      <c r="D23" s="141" t="s">
        <v>70</v>
      </c>
      <c r="E23" s="36">
        <v>4</v>
      </c>
      <c r="F23" s="48"/>
      <c r="G23" s="15"/>
      <c r="H23" s="15"/>
      <c r="I23" s="15"/>
      <c r="J23" s="141"/>
      <c r="K23" s="15"/>
      <c r="L23" s="15"/>
      <c r="M23" s="15"/>
      <c r="N23" s="15"/>
      <c r="O23" s="15"/>
      <c r="P23" s="15"/>
    </row>
    <row r="24" spans="1:16">
      <c r="A24" s="43">
        <v>4</v>
      </c>
      <c r="B24" s="7"/>
      <c r="C24" s="24" t="s">
        <v>77</v>
      </c>
      <c r="D24" s="141" t="s">
        <v>70</v>
      </c>
      <c r="E24" s="36">
        <v>2</v>
      </c>
      <c r="F24" s="48"/>
      <c r="G24" s="15"/>
      <c r="H24" s="15"/>
      <c r="I24" s="15"/>
      <c r="J24" s="141"/>
      <c r="K24" s="15"/>
      <c r="L24" s="15"/>
      <c r="M24" s="15"/>
      <c r="N24" s="15"/>
      <c r="O24" s="15"/>
      <c r="P24" s="15"/>
    </row>
    <row r="25" spans="1:16" ht="30">
      <c r="A25" s="43">
        <v>5</v>
      </c>
      <c r="B25" s="7"/>
      <c r="C25" s="21" t="s">
        <v>149</v>
      </c>
      <c r="D25" s="141" t="s">
        <v>28</v>
      </c>
      <c r="E25" s="39">
        <v>0.28000000000000003</v>
      </c>
      <c r="F25" s="32"/>
      <c r="G25" s="19"/>
      <c r="H25" s="19"/>
      <c r="I25" s="19"/>
      <c r="J25" s="19"/>
      <c r="K25" s="15"/>
      <c r="L25" s="15"/>
      <c r="M25" s="15"/>
      <c r="N25" s="15"/>
      <c r="O25" s="15"/>
      <c r="P25" s="15"/>
    </row>
    <row r="26" spans="1:16">
      <c r="A26" s="43">
        <v>6</v>
      </c>
      <c r="B26" s="7"/>
      <c r="C26" s="22" t="s">
        <v>143</v>
      </c>
      <c r="D26" s="141" t="s">
        <v>28</v>
      </c>
      <c r="E26" s="84">
        <v>0.63</v>
      </c>
      <c r="F26" s="46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0">
      <c r="A27" s="43">
        <v>7</v>
      </c>
      <c r="B27" s="7"/>
      <c r="C27" s="18" t="s">
        <v>261</v>
      </c>
      <c r="D27" s="141" t="s">
        <v>35</v>
      </c>
      <c r="E27" s="36">
        <v>21</v>
      </c>
      <c r="F27" s="46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>
      <c r="A28" s="7"/>
      <c r="B28" s="7"/>
      <c r="C28" s="23" t="s">
        <v>193</v>
      </c>
      <c r="D28" s="7"/>
      <c r="E28" s="82"/>
      <c r="F28" s="8"/>
      <c r="G28" s="14"/>
      <c r="H28" s="139"/>
      <c r="I28" s="140"/>
      <c r="J28" s="140"/>
      <c r="K28" s="140"/>
      <c r="L28" s="14"/>
      <c r="M28" s="9"/>
      <c r="N28" s="140"/>
      <c r="O28" s="140"/>
      <c r="P28" s="14"/>
    </row>
    <row r="29" spans="1:16">
      <c r="A29" s="43">
        <v>1</v>
      </c>
      <c r="B29" s="7"/>
      <c r="C29" s="22" t="s">
        <v>75</v>
      </c>
      <c r="D29" s="141" t="s">
        <v>72</v>
      </c>
      <c r="E29" s="36">
        <v>2</v>
      </c>
      <c r="F29" s="46"/>
      <c r="G29" s="15"/>
      <c r="H29" s="15"/>
      <c r="I29" s="141"/>
      <c r="J29" s="15"/>
      <c r="K29" s="15"/>
      <c r="L29" s="15"/>
      <c r="M29" s="15"/>
      <c r="N29" s="15"/>
      <c r="O29" s="15"/>
      <c r="P29" s="15"/>
    </row>
    <row r="30" spans="1:16">
      <c r="A30" s="43">
        <v>2</v>
      </c>
      <c r="B30" s="7"/>
      <c r="C30" s="24" t="s">
        <v>192</v>
      </c>
      <c r="D30" s="141" t="s">
        <v>70</v>
      </c>
      <c r="E30" s="36">
        <v>2</v>
      </c>
      <c r="F30" s="48"/>
      <c r="G30" s="15"/>
      <c r="H30" s="15"/>
      <c r="I30" s="15"/>
      <c r="J30" s="141"/>
      <c r="K30" s="15"/>
      <c r="L30" s="15"/>
      <c r="M30" s="15"/>
      <c r="N30" s="15"/>
      <c r="O30" s="15"/>
      <c r="P30" s="15"/>
    </row>
    <row r="31" spans="1:16">
      <c r="A31" s="43">
        <v>3</v>
      </c>
      <c r="B31" s="7"/>
      <c r="C31" s="24" t="s">
        <v>77</v>
      </c>
      <c r="D31" s="141" t="s">
        <v>70</v>
      </c>
      <c r="E31" s="36">
        <v>2</v>
      </c>
      <c r="F31" s="48"/>
      <c r="G31" s="15"/>
      <c r="H31" s="15"/>
      <c r="I31" s="15"/>
      <c r="J31" s="141"/>
      <c r="K31" s="15"/>
      <c r="L31" s="15"/>
      <c r="M31" s="15"/>
      <c r="N31" s="15"/>
      <c r="O31" s="15"/>
      <c r="P31" s="15"/>
    </row>
    <row r="32" spans="1:16" ht="30">
      <c r="A32" s="43">
        <v>4</v>
      </c>
      <c r="B32" s="7"/>
      <c r="C32" s="21" t="s">
        <v>149</v>
      </c>
      <c r="D32" s="141" t="s">
        <v>28</v>
      </c>
      <c r="E32" s="39">
        <v>0.28000000000000003</v>
      </c>
      <c r="F32" s="32"/>
      <c r="G32" s="19"/>
      <c r="H32" s="19"/>
      <c r="I32" s="19"/>
      <c r="J32" s="19"/>
      <c r="K32" s="15"/>
      <c r="L32" s="15"/>
      <c r="M32" s="15"/>
      <c r="N32" s="15"/>
      <c r="O32" s="15"/>
      <c r="P32" s="15"/>
    </row>
    <row r="33" spans="1:16">
      <c r="A33" s="43">
        <v>5</v>
      </c>
      <c r="B33" s="7"/>
      <c r="C33" s="22" t="s">
        <v>143</v>
      </c>
      <c r="D33" s="141" t="s">
        <v>28</v>
      </c>
      <c r="E33" s="84">
        <v>0.63</v>
      </c>
      <c r="F33" s="46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>
      <c r="A34" s="43">
        <v>6</v>
      </c>
      <c r="B34" s="7"/>
      <c r="C34" s="18" t="s">
        <v>261</v>
      </c>
      <c r="D34" s="141" t="s">
        <v>35</v>
      </c>
      <c r="E34" s="36">
        <v>21</v>
      </c>
      <c r="F34" s="46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>
      <c r="A35" s="7"/>
      <c r="B35" s="7"/>
      <c r="C35" s="23" t="s">
        <v>151</v>
      </c>
      <c r="D35" s="7"/>
      <c r="E35" s="82"/>
      <c r="F35" s="8"/>
      <c r="G35" s="14"/>
      <c r="H35" s="139"/>
      <c r="I35" s="140"/>
      <c r="J35" s="140"/>
      <c r="K35" s="140"/>
      <c r="L35" s="14"/>
      <c r="M35" s="9"/>
      <c r="N35" s="140"/>
      <c r="O35" s="140"/>
      <c r="P35" s="14"/>
    </row>
    <row r="36" spans="1:16">
      <c r="A36" s="43">
        <v>1</v>
      </c>
      <c r="B36" s="7"/>
      <c r="C36" s="22" t="s">
        <v>75</v>
      </c>
      <c r="D36" s="141" t="s">
        <v>72</v>
      </c>
      <c r="E36" s="36">
        <v>2</v>
      </c>
      <c r="F36" s="46"/>
      <c r="G36" s="15"/>
      <c r="H36" s="15"/>
      <c r="I36" s="141"/>
      <c r="J36" s="15"/>
      <c r="K36" s="15"/>
      <c r="L36" s="15"/>
      <c r="M36" s="15"/>
      <c r="N36" s="15"/>
      <c r="O36" s="15"/>
      <c r="P36" s="15"/>
    </row>
    <row r="37" spans="1:16">
      <c r="A37" s="43">
        <v>2</v>
      </c>
      <c r="B37" s="7"/>
      <c r="C37" s="24" t="s">
        <v>148</v>
      </c>
      <c r="D37" s="141" t="s">
        <v>70</v>
      </c>
      <c r="E37" s="36">
        <v>2</v>
      </c>
      <c r="F37" s="48"/>
      <c r="G37" s="15"/>
      <c r="H37" s="15"/>
      <c r="I37" s="15"/>
      <c r="J37" s="141"/>
      <c r="K37" s="15"/>
      <c r="L37" s="15"/>
      <c r="M37" s="15"/>
      <c r="N37" s="15"/>
      <c r="O37" s="15"/>
      <c r="P37" s="15"/>
    </row>
    <row r="38" spans="1:16">
      <c r="A38" s="43">
        <v>3</v>
      </c>
      <c r="B38" s="7"/>
      <c r="C38" s="24" t="s">
        <v>76</v>
      </c>
      <c r="D38" s="141" t="s">
        <v>70</v>
      </c>
      <c r="E38" s="36">
        <v>2</v>
      </c>
      <c r="F38" s="48"/>
      <c r="G38" s="15"/>
      <c r="H38" s="15"/>
      <c r="I38" s="15"/>
      <c r="J38" s="141"/>
      <c r="K38" s="15"/>
      <c r="L38" s="15"/>
      <c r="M38" s="15"/>
      <c r="N38" s="15"/>
      <c r="O38" s="15"/>
      <c r="P38" s="15"/>
    </row>
    <row r="39" spans="1:16">
      <c r="A39" s="43">
        <v>4</v>
      </c>
      <c r="B39" s="7"/>
      <c r="C39" s="24" t="s">
        <v>77</v>
      </c>
      <c r="D39" s="141" t="s">
        <v>70</v>
      </c>
      <c r="E39" s="36">
        <v>2</v>
      </c>
      <c r="F39" s="48"/>
      <c r="G39" s="15"/>
      <c r="H39" s="15"/>
      <c r="I39" s="15"/>
      <c r="J39" s="141"/>
      <c r="K39" s="15"/>
      <c r="L39" s="15"/>
      <c r="M39" s="15"/>
      <c r="N39" s="15"/>
      <c r="O39" s="15"/>
      <c r="P39" s="15"/>
    </row>
    <row r="40" spans="1:16" ht="30">
      <c r="A40" s="43">
        <v>5</v>
      </c>
      <c r="B40" s="7"/>
      <c r="C40" s="21" t="s">
        <v>149</v>
      </c>
      <c r="D40" s="141" t="s">
        <v>28</v>
      </c>
      <c r="E40" s="39">
        <v>0.28000000000000003</v>
      </c>
      <c r="F40" s="32"/>
      <c r="G40" s="19"/>
      <c r="H40" s="19"/>
      <c r="I40" s="19"/>
      <c r="J40" s="19"/>
      <c r="K40" s="15"/>
      <c r="L40" s="15"/>
      <c r="M40" s="15"/>
      <c r="N40" s="15"/>
      <c r="O40" s="15"/>
      <c r="P40" s="15"/>
    </row>
    <row r="41" spans="1:16">
      <c r="A41" s="43">
        <v>6</v>
      </c>
      <c r="B41" s="7"/>
      <c r="C41" s="22" t="s">
        <v>143</v>
      </c>
      <c r="D41" s="141" t="s">
        <v>28</v>
      </c>
      <c r="E41" s="180">
        <v>0.63</v>
      </c>
      <c r="F41" s="46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30">
      <c r="A42" s="43">
        <v>7</v>
      </c>
      <c r="B42" s="7"/>
      <c r="C42" s="18" t="s">
        <v>261</v>
      </c>
      <c r="D42" s="141" t="s">
        <v>35</v>
      </c>
      <c r="E42" s="36">
        <v>25.5</v>
      </c>
      <c r="F42" s="46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>
      <c r="A43" s="7"/>
      <c r="B43" s="7"/>
      <c r="C43" s="23" t="s">
        <v>152</v>
      </c>
      <c r="D43" s="7"/>
      <c r="E43" s="179"/>
      <c r="F43" s="8"/>
      <c r="G43" s="14"/>
      <c r="H43" s="139"/>
      <c r="I43" s="140"/>
      <c r="J43" s="140"/>
      <c r="K43" s="140"/>
      <c r="L43" s="14"/>
      <c r="M43" s="9"/>
      <c r="N43" s="140"/>
      <c r="O43" s="140"/>
      <c r="P43" s="14"/>
    </row>
    <row r="44" spans="1:16">
      <c r="A44" s="43">
        <v>1</v>
      </c>
      <c r="B44" s="7"/>
      <c r="C44" s="22" t="s">
        <v>75</v>
      </c>
      <c r="D44" s="141" t="s">
        <v>72</v>
      </c>
      <c r="E44" s="36">
        <v>2</v>
      </c>
      <c r="F44" s="46"/>
      <c r="G44" s="15"/>
      <c r="H44" s="15"/>
      <c r="I44" s="141"/>
      <c r="J44" s="15"/>
      <c r="K44" s="15"/>
      <c r="L44" s="15"/>
      <c r="M44" s="15"/>
      <c r="N44" s="15"/>
      <c r="O44" s="15"/>
      <c r="P44" s="15"/>
    </row>
    <row r="45" spans="1:16">
      <c r="A45" s="43">
        <v>2</v>
      </c>
      <c r="B45" s="7"/>
      <c r="C45" s="24" t="s">
        <v>192</v>
      </c>
      <c r="D45" s="141" t="s">
        <v>70</v>
      </c>
      <c r="E45" s="36">
        <v>2</v>
      </c>
      <c r="F45" s="48"/>
      <c r="G45" s="15"/>
      <c r="H45" s="15"/>
      <c r="I45" s="15"/>
      <c r="J45" s="141"/>
      <c r="K45" s="15"/>
      <c r="L45" s="15"/>
      <c r="M45" s="15"/>
      <c r="N45" s="15"/>
      <c r="O45" s="15"/>
      <c r="P45" s="15"/>
    </row>
    <row r="46" spans="1:16">
      <c r="A46" s="43">
        <v>3</v>
      </c>
      <c r="B46" s="7"/>
      <c r="C46" s="24" t="s">
        <v>77</v>
      </c>
      <c r="D46" s="141" t="s">
        <v>70</v>
      </c>
      <c r="E46" s="36">
        <v>2</v>
      </c>
      <c r="F46" s="48"/>
      <c r="G46" s="15"/>
      <c r="H46" s="15"/>
      <c r="I46" s="15"/>
      <c r="J46" s="141"/>
      <c r="K46" s="15"/>
      <c r="L46" s="15"/>
      <c r="M46" s="15"/>
      <c r="N46" s="15"/>
      <c r="O46" s="15"/>
      <c r="P46" s="15"/>
    </row>
    <row r="47" spans="1:16" ht="30">
      <c r="A47" s="43">
        <v>4</v>
      </c>
      <c r="B47" s="7"/>
      <c r="C47" s="21" t="s">
        <v>149</v>
      </c>
      <c r="D47" s="141" t="s">
        <v>28</v>
      </c>
      <c r="E47" s="39">
        <v>0.28000000000000003</v>
      </c>
      <c r="F47" s="32"/>
      <c r="G47" s="19"/>
      <c r="H47" s="19"/>
      <c r="I47" s="19"/>
      <c r="J47" s="19"/>
      <c r="K47" s="15"/>
      <c r="L47" s="15"/>
      <c r="M47" s="15"/>
      <c r="N47" s="15"/>
      <c r="O47" s="15"/>
      <c r="P47" s="15"/>
    </row>
    <row r="48" spans="1:16">
      <c r="A48" s="43">
        <v>5</v>
      </c>
      <c r="B48" s="7"/>
      <c r="C48" s="22" t="s">
        <v>143</v>
      </c>
      <c r="D48" s="141" t="s">
        <v>28</v>
      </c>
      <c r="E48" s="180">
        <v>0.63</v>
      </c>
      <c r="F48" s="46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30">
      <c r="A49" s="43">
        <v>6</v>
      </c>
      <c r="B49" s="7"/>
      <c r="C49" s="18" t="s">
        <v>261</v>
      </c>
      <c r="D49" s="141" t="s">
        <v>35</v>
      </c>
      <c r="E49" s="36">
        <v>21</v>
      </c>
      <c r="F49" s="46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>
      <c r="A50" s="7"/>
      <c r="B50" s="7"/>
      <c r="C50" s="23" t="s">
        <v>217</v>
      </c>
      <c r="D50" s="7"/>
      <c r="E50" s="179"/>
      <c r="F50" s="8"/>
      <c r="G50" s="14"/>
      <c r="H50" s="139"/>
      <c r="I50" s="140"/>
      <c r="J50" s="140"/>
      <c r="K50" s="140"/>
      <c r="L50" s="14"/>
      <c r="M50" s="9"/>
      <c r="N50" s="140"/>
      <c r="O50" s="140"/>
      <c r="P50" s="14"/>
    </row>
    <row r="51" spans="1:16">
      <c r="A51" s="43">
        <v>1</v>
      </c>
      <c r="B51" s="7"/>
      <c r="C51" s="22" t="s">
        <v>75</v>
      </c>
      <c r="D51" s="141" t="s">
        <v>72</v>
      </c>
      <c r="E51" s="36">
        <v>2</v>
      </c>
      <c r="F51" s="46"/>
      <c r="G51" s="15"/>
      <c r="H51" s="15"/>
      <c r="I51" s="141"/>
      <c r="J51" s="15"/>
      <c r="K51" s="15"/>
      <c r="L51" s="15"/>
      <c r="M51" s="15"/>
      <c r="N51" s="15"/>
      <c r="O51" s="15"/>
      <c r="P51" s="15"/>
    </row>
    <row r="52" spans="1:16">
      <c r="A52" s="43">
        <v>2</v>
      </c>
      <c r="B52" s="7"/>
      <c r="C52" s="24" t="s">
        <v>192</v>
      </c>
      <c r="D52" s="141" t="s">
        <v>70</v>
      </c>
      <c r="E52" s="36">
        <v>2</v>
      </c>
      <c r="F52" s="48"/>
      <c r="G52" s="15"/>
      <c r="H52" s="15"/>
      <c r="I52" s="15"/>
      <c r="J52" s="141"/>
      <c r="K52" s="15"/>
      <c r="L52" s="15"/>
      <c r="M52" s="15"/>
      <c r="N52" s="15"/>
      <c r="O52" s="15"/>
      <c r="P52" s="15"/>
    </row>
    <row r="53" spans="1:16">
      <c r="A53" s="43">
        <v>3</v>
      </c>
      <c r="B53" s="7"/>
      <c r="C53" s="24" t="s">
        <v>77</v>
      </c>
      <c r="D53" s="141" t="s">
        <v>70</v>
      </c>
      <c r="E53" s="36">
        <v>2</v>
      </c>
      <c r="F53" s="48"/>
      <c r="G53" s="15"/>
      <c r="H53" s="15"/>
      <c r="I53" s="15"/>
      <c r="J53" s="141"/>
      <c r="K53" s="15"/>
      <c r="L53" s="15"/>
      <c r="M53" s="15"/>
      <c r="N53" s="15"/>
      <c r="O53" s="15"/>
      <c r="P53" s="15"/>
    </row>
    <row r="54" spans="1:16" ht="30">
      <c r="A54" s="43">
        <v>4</v>
      </c>
      <c r="B54" s="7"/>
      <c r="C54" s="21" t="s">
        <v>149</v>
      </c>
      <c r="D54" s="141" t="s">
        <v>28</v>
      </c>
      <c r="E54" s="39">
        <v>0.28000000000000003</v>
      </c>
      <c r="F54" s="32"/>
      <c r="G54" s="19"/>
      <c r="H54" s="19"/>
      <c r="I54" s="19"/>
      <c r="J54" s="19"/>
      <c r="K54" s="15"/>
      <c r="L54" s="15"/>
      <c r="M54" s="15"/>
      <c r="N54" s="15"/>
      <c r="O54" s="15"/>
      <c r="P54" s="15"/>
    </row>
    <row r="55" spans="1:16">
      <c r="A55" s="43">
        <v>5</v>
      </c>
      <c r="B55" s="7"/>
      <c r="C55" s="22" t="s">
        <v>143</v>
      </c>
      <c r="D55" s="141" t="s">
        <v>28</v>
      </c>
      <c r="E55" s="180">
        <v>0.63</v>
      </c>
      <c r="F55" s="46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30">
      <c r="A56" s="43">
        <v>6</v>
      </c>
      <c r="B56" s="7"/>
      <c r="C56" s="18" t="s">
        <v>261</v>
      </c>
      <c r="D56" s="141" t="s">
        <v>35</v>
      </c>
      <c r="E56" s="36">
        <v>22</v>
      </c>
      <c r="F56" s="46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>
      <c r="A57" s="7"/>
      <c r="B57" s="7"/>
      <c r="C57" s="23" t="s">
        <v>153</v>
      </c>
      <c r="D57" s="7"/>
      <c r="E57" s="179"/>
      <c r="F57" s="8"/>
      <c r="G57" s="14"/>
      <c r="H57" s="139"/>
      <c r="I57" s="140"/>
      <c r="J57" s="140"/>
      <c r="K57" s="140"/>
      <c r="L57" s="14"/>
      <c r="M57" s="9"/>
      <c r="N57" s="140"/>
      <c r="O57" s="140"/>
      <c r="P57" s="14"/>
    </row>
    <row r="58" spans="1:16">
      <c r="A58" s="43">
        <v>1</v>
      </c>
      <c r="B58" s="7"/>
      <c r="C58" s="22" t="s">
        <v>75</v>
      </c>
      <c r="D58" s="141" t="s">
        <v>72</v>
      </c>
      <c r="E58" s="36">
        <v>2</v>
      </c>
      <c r="F58" s="46"/>
      <c r="G58" s="15"/>
      <c r="H58" s="15"/>
      <c r="I58" s="141"/>
      <c r="J58" s="15"/>
      <c r="K58" s="15"/>
      <c r="L58" s="15"/>
      <c r="M58" s="15"/>
      <c r="N58" s="15"/>
      <c r="O58" s="15"/>
      <c r="P58" s="15"/>
    </row>
    <row r="59" spans="1:16">
      <c r="A59" s="43">
        <v>2</v>
      </c>
      <c r="B59" s="7"/>
      <c r="C59" s="24" t="s">
        <v>192</v>
      </c>
      <c r="D59" s="141" t="s">
        <v>70</v>
      </c>
      <c r="E59" s="36">
        <v>2</v>
      </c>
      <c r="F59" s="48"/>
      <c r="G59" s="15"/>
      <c r="H59" s="15"/>
      <c r="I59" s="15"/>
      <c r="J59" s="141"/>
      <c r="K59" s="15"/>
      <c r="L59" s="15"/>
      <c r="M59" s="15"/>
      <c r="N59" s="15"/>
      <c r="O59" s="15"/>
      <c r="P59" s="15"/>
    </row>
    <row r="60" spans="1:16">
      <c r="A60" s="43">
        <v>3</v>
      </c>
      <c r="B60" s="7"/>
      <c r="C60" s="24" t="s">
        <v>77</v>
      </c>
      <c r="D60" s="141" t="s">
        <v>70</v>
      </c>
      <c r="E60" s="36">
        <v>2</v>
      </c>
      <c r="F60" s="48"/>
      <c r="G60" s="15"/>
      <c r="H60" s="15"/>
      <c r="I60" s="15"/>
      <c r="J60" s="141"/>
      <c r="K60" s="15"/>
      <c r="L60" s="15"/>
      <c r="M60" s="15"/>
      <c r="N60" s="15"/>
      <c r="O60" s="15"/>
      <c r="P60" s="15"/>
    </row>
    <row r="61" spans="1:16" ht="30">
      <c r="A61" s="43">
        <v>4</v>
      </c>
      <c r="B61" s="7"/>
      <c r="C61" s="21" t="s">
        <v>149</v>
      </c>
      <c r="D61" s="141" t="s">
        <v>28</v>
      </c>
      <c r="E61" s="39">
        <v>0.28000000000000003</v>
      </c>
      <c r="F61" s="32"/>
      <c r="G61" s="19"/>
      <c r="H61" s="19"/>
      <c r="I61" s="19"/>
      <c r="J61" s="19"/>
      <c r="K61" s="15"/>
      <c r="L61" s="15"/>
      <c r="M61" s="15"/>
      <c r="N61" s="15"/>
      <c r="O61" s="15"/>
      <c r="P61" s="15"/>
    </row>
    <row r="62" spans="1:16">
      <c r="A62" s="43">
        <v>5</v>
      </c>
      <c r="B62" s="7"/>
      <c r="C62" s="22" t="s">
        <v>143</v>
      </c>
      <c r="D62" s="141" t="s">
        <v>28</v>
      </c>
      <c r="E62" s="180">
        <v>0.63</v>
      </c>
      <c r="F62" s="46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>
      <c r="A63" s="43">
        <v>6</v>
      </c>
      <c r="B63" s="7"/>
      <c r="C63" s="18" t="s">
        <v>261</v>
      </c>
      <c r="D63" s="141" t="s">
        <v>35</v>
      </c>
      <c r="E63" s="36">
        <v>22</v>
      </c>
      <c r="F63" s="46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>
      <c r="A64" s="7"/>
      <c r="B64" s="7"/>
      <c r="C64" s="23" t="s">
        <v>194</v>
      </c>
      <c r="D64" s="7"/>
      <c r="E64" s="179"/>
      <c r="F64" s="8"/>
      <c r="G64" s="14"/>
      <c r="H64" s="139"/>
      <c r="I64" s="140"/>
      <c r="J64" s="140"/>
      <c r="K64" s="140"/>
      <c r="L64" s="14"/>
      <c r="M64" s="9"/>
      <c r="N64" s="140"/>
      <c r="O64" s="140"/>
      <c r="P64" s="14"/>
    </row>
    <row r="65" spans="1:16" ht="14.25" customHeight="1">
      <c r="A65" s="43">
        <v>1</v>
      </c>
      <c r="B65" s="7"/>
      <c r="C65" s="22" t="s">
        <v>75</v>
      </c>
      <c r="D65" s="141" t="s">
        <v>72</v>
      </c>
      <c r="E65" s="36">
        <v>1</v>
      </c>
      <c r="F65" s="46"/>
      <c r="G65" s="15"/>
      <c r="H65" s="15"/>
      <c r="I65" s="141"/>
      <c r="J65" s="15"/>
      <c r="K65" s="15"/>
      <c r="L65" s="15"/>
      <c r="M65" s="15"/>
      <c r="N65" s="15"/>
      <c r="O65" s="15"/>
      <c r="P65" s="15"/>
    </row>
    <row r="66" spans="1:16">
      <c r="A66" s="43">
        <v>2</v>
      </c>
      <c r="B66" s="7"/>
      <c r="C66" s="24" t="s">
        <v>145</v>
      </c>
      <c r="D66" s="141" t="s">
        <v>70</v>
      </c>
      <c r="E66" s="36">
        <v>1</v>
      </c>
      <c r="F66" s="48"/>
      <c r="G66" s="15"/>
      <c r="H66" s="15"/>
      <c r="I66" s="15"/>
      <c r="J66" s="141"/>
      <c r="K66" s="15"/>
      <c r="L66" s="15"/>
      <c r="M66" s="15"/>
      <c r="N66" s="15"/>
      <c r="O66" s="15"/>
      <c r="P66" s="15"/>
    </row>
    <row r="67" spans="1:16" ht="14.25" customHeight="1">
      <c r="A67" s="43">
        <v>3</v>
      </c>
      <c r="B67" s="7"/>
      <c r="C67" s="24" t="s">
        <v>147</v>
      </c>
      <c r="D67" s="141" t="s">
        <v>70</v>
      </c>
      <c r="E67" s="36">
        <v>1</v>
      </c>
      <c r="F67" s="48"/>
      <c r="G67" s="15"/>
      <c r="H67" s="15"/>
      <c r="I67" s="15"/>
      <c r="J67" s="141"/>
      <c r="K67" s="15"/>
      <c r="L67" s="15"/>
      <c r="M67" s="15"/>
      <c r="N67" s="15"/>
      <c r="O67" s="15"/>
      <c r="P67" s="15"/>
    </row>
    <row r="68" spans="1:16">
      <c r="A68" s="43">
        <v>4</v>
      </c>
      <c r="B68" s="7"/>
      <c r="C68" s="24" t="s">
        <v>146</v>
      </c>
      <c r="D68" s="141" t="s">
        <v>70</v>
      </c>
      <c r="E68" s="36">
        <v>1</v>
      </c>
      <c r="F68" s="48"/>
      <c r="G68" s="15"/>
      <c r="H68" s="15"/>
      <c r="I68" s="15"/>
      <c r="J68" s="141"/>
      <c r="K68" s="15"/>
      <c r="L68" s="15"/>
      <c r="M68" s="15"/>
      <c r="N68" s="15"/>
      <c r="O68" s="15"/>
      <c r="P68" s="15"/>
    </row>
    <row r="69" spans="1:16">
      <c r="A69" s="43">
        <v>5</v>
      </c>
      <c r="B69" s="7"/>
      <c r="C69" s="24" t="s">
        <v>197</v>
      </c>
      <c r="D69" s="141" t="s">
        <v>70</v>
      </c>
      <c r="E69" s="36">
        <v>2</v>
      </c>
      <c r="F69" s="48"/>
      <c r="G69" s="15"/>
      <c r="H69" s="15"/>
      <c r="I69" s="15"/>
      <c r="J69" s="141"/>
      <c r="K69" s="15"/>
      <c r="L69" s="15"/>
      <c r="M69" s="15"/>
      <c r="N69" s="15"/>
      <c r="O69" s="15"/>
      <c r="P69" s="15"/>
    </row>
    <row r="70" spans="1:16" ht="30">
      <c r="A70" s="43">
        <v>6</v>
      </c>
      <c r="B70" s="7"/>
      <c r="C70" s="21" t="s">
        <v>149</v>
      </c>
      <c r="D70" s="141" t="s">
        <v>28</v>
      </c>
      <c r="E70" s="39">
        <v>0.18</v>
      </c>
      <c r="F70" s="32"/>
      <c r="G70" s="19"/>
      <c r="H70" s="19"/>
      <c r="I70" s="19"/>
      <c r="J70" s="19"/>
      <c r="K70" s="15"/>
      <c r="L70" s="15"/>
      <c r="M70" s="15"/>
      <c r="N70" s="15"/>
      <c r="O70" s="15"/>
      <c r="P70" s="15"/>
    </row>
    <row r="71" spans="1:16">
      <c r="A71" s="43">
        <v>7</v>
      </c>
      <c r="B71" s="7"/>
      <c r="C71" s="22" t="s">
        <v>143</v>
      </c>
      <c r="D71" s="141" t="s">
        <v>28</v>
      </c>
      <c r="E71" s="180">
        <v>0.41</v>
      </c>
      <c r="F71" s="46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30">
      <c r="A72" s="43">
        <v>8</v>
      </c>
      <c r="B72" s="7"/>
      <c r="C72" s="18" t="s">
        <v>261</v>
      </c>
      <c r="D72" s="141" t="s">
        <v>35</v>
      </c>
      <c r="E72" s="36">
        <v>3</v>
      </c>
      <c r="F72" s="46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>
      <c r="A73" s="7"/>
      <c r="B73" s="7"/>
      <c r="C73" s="33" t="s">
        <v>218</v>
      </c>
      <c r="D73" s="84"/>
      <c r="E73" s="42"/>
      <c r="F73" s="36"/>
      <c r="G73" s="36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30">
      <c r="A74" s="43">
        <v>1</v>
      </c>
      <c r="B74" s="7"/>
      <c r="C74" s="21" t="s">
        <v>141</v>
      </c>
      <c r="D74" s="83" t="s">
        <v>41</v>
      </c>
      <c r="E74" s="39">
        <v>63</v>
      </c>
      <c r="F74" s="39"/>
      <c r="G74" s="39"/>
      <c r="H74" s="19"/>
      <c r="I74" s="19"/>
      <c r="J74" s="19"/>
      <c r="K74" s="15"/>
      <c r="L74" s="15"/>
      <c r="M74" s="15"/>
      <c r="N74" s="15"/>
      <c r="O74" s="15"/>
      <c r="P74" s="15"/>
    </row>
    <row r="75" spans="1:16" ht="30">
      <c r="A75" s="43">
        <v>2</v>
      </c>
      <c r="B75" s="7"/>
      <c r="C75" s="21" t="s">
        <v>142</v>
      </c>
      <c r="D75" s="84" t="s">
        <v>28</v>
      </c>
      <c r="E75" s="39">
        <v>0.84</v>
      </c>
      <c r="F75" s="39"/>
      <c r="G75" s="39"/>
      <c r="H75" s="19"/>
      <c r="I75" s="19"/>
      <c r="J75" s="19"/>
      <c r="K75" s="15"/>
      <c r="L75" s="15"/>
      <c r="M75" s="15"/>
      <c r="N75" s="15"/>
      <c r="O75" s="15"/>
      <c r="P75" s="15"/>
    </row>
    <row r="76" spans="1:16">
      <c r="A76" s="43">
        <v>3</v>
      </c>
      <c r="B76" s="7"/>
      <c r="C76" s="22" t="s">
        <v>144</v>
      </c>
      <c r="D76" s="84" t="s">
        <v>35</v>
      </c>
      <c r="E76" s="36">
        <v>8</v>
      </c>
      <c r="F76" s="36"/>
      <c r="G76" s="36"/>
      <c r="H76" s="15"/>
      <c r="I76" s="15"/>
      <c r="J76" s="15"/>
      <c r="K76" s="15"/>
      <c r="L76" s="15"/>
      <c r="M76" s="15"/>
      <c r="N76" s="15"/>
      <c r="O76" s="15"/>
      <c r="P76" s="15"/>
    </row>
    <row r="77" spans="1:16">
      <c r="A77" s="7"/>
      <c r="B77" s="7"/>
      <c r="C77" s="33" t="s">
        <v>219</v>
      </c>
      <c r="D77" s="53"/>
      <c r="E77" s="42"/>
      <c r="F77" s="36"/>
      <c r="G77" s="36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30">
      <c r="A78" s="43">
        <v>1</v>
      </c>
      <c r="B78" s="7"/>
      <c r="C78" s="21" t="s">
        <v>141</v>
      </c>
      <c r="D78" s="83" t="s">
        <v>41</v>
      </c>
      <c r="E78" s="39">
        <v>494</v>
      </c>
      <c r="F78" s="39"/>
      <c r="G78" s="39"/>
      <c r="H78" s="19"/>
      <c r="I78" s="19"/>
      <c r="J78" s="19"/>
      <c r="K78" s="15"/>
      <c r="L78" s="15"/>
      <c r="M78" s="15"/>
      <c r="N78" s="15"/>
      <c r="O78" s="15"/>
      <c r="P78" s="15"/>
    </row>
    <row r="79" spans="1:16">
      <c r="A79" s="43">
        <v>2</v>
      </c>
      <c r="B79" s="7"/>
      <c r="C79" s="20" t="s">
        <v>159</v>
      </c>
      <c r="D79" s="84" t="s">
        <v>41</v>
      </c>
      <c r="E79" s="36">
        <v>308</v>
      </c>
      <c r="F79" s="36"/>
      <c r="G79" s="39"/>
      <c r="H79" s="19"/>
      <c r="I79" s="15"/>
      <c r="J79" s="15"/>
      <c r="K79" s="15"/>
      <c r="L79" s="15"/>
      <c r="M79" s="15"/>
      <c r="N79" s="15"/>
      <c r="O79" s="15"/>
      <c r="P79" s="15"/>
    </row>
    <row r="80" spans="1:16" ht="30">
      <c r="A80" s="43">
        <v>3</v>
      </c>
      <c r="B80" s="7"/>
      <c r="C80" s="21" t="s">
        <v>142</v>
      </c>
      <c r="D80" s="84" t="s">
        <v>28</v>
      </c>
      <c r="E80" s="39">
        <v>1.44</v>
      </c>
      <c r="F80" s="39"/>
      <c r="G80" s="39"/>
      <c r="H80" s="19"/>
      <c r="I80" s="19"/>
      <c r="J80" s="19"/>
      <c r="K80" s="15"/>
      <c r="L80" s="15"/>
      <c r="M80" s="15"/>
      <c r="N80" s="15"/>
      <c r="O80" s="15"/>
      <c r="P80" s="15"/>
    </row>
    <row r="81" spans="1:16">
      <c r="A81" s="43">
        <v>4</v>
      </c>
      <c r="B81" s="7"/>
      <c r="C81" s="22" t="s">
        <v>144</v>
      </c>
      <c r="D81" s="84" t="s">
        <v>35</v>
      </c>
      <c r="E81" s="36">
        <v>24</v>
      </c>
      <c r="F81" s="36"/>
      <c r="G81" s="36"/>
      <c r="H81" s="15"/>
      <c r="I81" s="15"/>
      <c r="J81" s="15"/>
      <c r="K81" s="15"/>
      <c r="L81" s="15"/>
      <c r="M81" s="15"/>
      <c r="N81" s="15"/>
      <c r="O81" s="15"/>
      <c r="P81" s="15"/>
    </row>
    <row r="82" spans="1:16">
      <c r="A82" s="7"/>
      <c r="B82" s="7"/>
      <c r="C82" s="33" t="s">
        <v>220</v>
      </c>
      <c r="D82" s="53"/>
      <c r="E82" s="42"/>
      <c r="F82" s="36"/>
      <c r="G82" s="36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30">
      <c r="A83" s="43">
        <v>1</v>
      </c>
      <c r="B83" s="7"/>
      <c r="C83" s="21" t="s">
        <v>141</v>
      </c>
      <c r="D83" s="83" t="s">
        <v>41</v>
      </c>
      <c r="E83" s="39">
        <v>430</v>
      </c>
      <c r="F83" s="39"/>
      <c r="G83" s="39"/>
      <c r="H83" s="19"/>
      <c r="I83" s="19"/>
      <c r="J83" s="19"/>
      <c r="K83" s="15"/>
      <c r="L83" s="15"/>
      <c r="M83" s="15"/>
      <c r="N83" s="15"/>
      <c r="O83" s="15"/>
      <c r="P83" s="15"/>
    </row>
    <row r="84" spans="1:16">
      <c r="A84" s="43">
        <v>2</v>
      </c>
      <c r="B84" s="7"/>
      <c r="C84" s="20" t="s">
        <v>159</v>
      </c>
      <c r="D84" s="84" t="s">
        <v>41</v>
      </c>
      <c r="E84" s="36">
        <v>338</v>
      </c>
      <c r="F84" s="36"/>
      <c r="G84" s="39"/>
      <c r="H84" s="19"/>
      <c r="I84" s="15"/>
      <c r="J84" s="15"/>
      <c r="K84" s="15"/>
      <c r="L84" s="15"/>
      <c r="M84" s="15"/>
      <c r="N84" s="15"/>
      <c r="O84" s="15"/>
      <c r="P84" s="15"/>
    </row>
    <row r="85" spans="1:16" ht="30">
      <c r="A85" s="43">
        <v>3</v>
      </c>
      <c r="B85" s="7"/>
      <c r="C85" s="21" t="s">
        <v>142</v>
      </c>
      <c r="D85" s="84" t="s">
        <v>28</v>
      </c>
      <c r="E85" s="39">
        <v>1.26</v>
      </c>
      <c r="F85" s="39"/>
      <c r="G85" s="39"/>
      <c r="H85" s="19"/>
      <c r="I85" s="19"/>
      <c r="J85" s="19"/>
      <c r="K85" s="15"/>
      <c r="L85" s="15"/>
      <c r="M85" s="15"/>
      <c r="N85" s="15"/>
      <c r="O85" s="15"/>
      <c r="P85" s="15"/>
    </row>
    <row r="86" spans="1:16">
      <c r="A86" s="43">
        <v>4</v>
      </c>
      <c r="B86" s="7"/>
      <c r="C86" s="22" t="s">
        <v>144</v>
      </c>
      <c r="D86" s="84" t="s">
        <v>35</v>
      </c>
      <c r="E86" s="36">
        <v>22</v>
      </c>
      <c r="F86" s="36"/>
      <c r="G86" s="36"/>
      <c r="H86" s="15"/>
      <c r="I86" s="15"/>
      <c r="J86" s="15"/>
      <c r="K86" s="15"/>
      <c r="L86" s="15"/>
      <c r="M86" s="15"/>
      <c r="N86" s="15"/>
      <c r="O86" s="15"/>
      <c r="P86" s="15"/>
    </row>
    <row r="87" spans="1:16">
      <c r="A87" s="7"/>
      <c r="B87" s="7"/>
      <c r="C87" s="33" t="s">
        <v>195</v>
      </c>
      <c r="D87" s="84"/>
      <c r="E87" s="42"/>
      <c r="F87" s="36"/>
      <c r="G87" s="36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30">
      <c r="A88" s="43">
        <v>1</v>
      </c>
      <c r="B88" s="7"/>
      <c r="C88" s="21" t="s">
        <v>141</v>
      </c>
      <c r="D88" s="83" t="s">
        <v>41</v>
      </c>
      <c r="E88" s="39">
        <v>182</v>
      </c>
      <c r="F88" s="39"/>
      <c r="G88" s="39"/>
      <c r="H88" s="19"/>
      <c r="I88" s="19"/>
      <c r="J88" s="19"/>
      <c r="K88" s="15"/>
      <c r="L88" s="15"/>
      <c r="M88" s="15"/>
      <c r="N88" s="15"/>
      <c r="O88" s="15"/>
      <c r="P88" s="15"/>
    </row>
    <row r="89" spans="1:16">
      <c r="A89" s="43">
        <v>2</v>
      </c>
      <c r="B89" s="7"/>
      <c r="C89" s="20" t="s">
        <v>159</v>
      </c>
      <c r="D89" s="84" t="s">
        <v>41</v>
      </c>
      <c r="E89" s="36">
        <v>147</v>
      </c>
      <c r="F89" s="36"/>
      <c r="G89" s="39"/>
      <c r="H89" s="19"/>
      <c r="I89" s="15"/>
      <c r="J89" s="15"/>
      <c r="K89" s="15"/>
      <c r="L89" s="15"/>
      <c r="M89" s="15"/>
      <c r="N89" s="15"/>
      <c r="O89" s="15"/>
      <c r="P89" s="15"/>
    </row>
    <row r="90" spans="1:16" ht="30">
      <c r="A90" s="43">
        <v>3</v>
      </c>
      <c r="B90" s="7"/>
      <c r="C90" s="21" t="s">
        <v>142</v>
      </c>
      <c r="D90" s="84" t="s">
        <v>28</v>
      </c>
      <c r="E90" s="39">
        <v>0.51</v>
      </c>
      <c r="F90" s="39"/>
      <c r="G90" s="39"/>
      <c r="H90" s="19"/>
      <c r="I90" s="19"/>
      <c r="J90" s="19"/>
      <c r="K90" s="15"/>
      <c r="L90" s="15"/>
      <c r="M90" s="15"/>
      <c r="N90" s="15"/>
      <c r="O90" s="15"/>
      <c r="P90" s="15"/>
    </row>
    <row r="91" spans="1:16">
      <c r="A91" s="43">
        <v>4</v>
      </c>
      <c r="B91" s="7"/>
      <c r="C91" s="22" t="s">
        <v>144</v>
      </c>
      <c r="D91" s="84" t="s">
        <v>35</v>
      </c>
      <c r="E91" s="36">
        <v>9</v>
      </c>
      <c r="F91" s="36"/>
      <c r="G91" s="36"/>
      <c r="H91" s="15"/>
      <c r="I91" s="15"/>
      <c r="J91" s="15"/>
      <c r="K91" s="15"/>
      <c r="L91" s="15"/>
      <c r="M91" s="15"/>
      <c r="N91" s="15"/>
      <c r="O91" s="15"/>
      <c r="P91" s="15"/>
    </row>
    <row r="92" spans="1:16">
      <c r="A92" s="7"/>
      <c r="B92" s="7"/>
      <c r="C92" s="33" t="s">
        <v>221</v>
      </c>
      <c r="D92" s="84"/>
      <c r="E92" s="42"/>
      <c r="F92" s="36"/>
      <c r="G92" s="36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30">
      <c r="A93" s="43">
        <v>1</v>
      </c>
      <c r="B93" s="7"/>
      <c r="C93" s="21" t="s">
        <v>141</v>
      </c>
      <c r="D93" s="83" t="s">
        <v>41</v>
      </c>
      <c r="E93" s="39">
        <v>230</v>
      </c>
      <c r="F93" s="39"/>
      <c r="G93" s="39"/>
      <c r="H93" s="19"/>
      <c r="I93" s="19"/>
      <c r="J93" s="19"/>
      <c r="K93" s="15"/>
      <c r="L93" s="15"/>
      <c r="M93" s="15"/>
      <c r="N93" s="15"/>
      <c r="O93" s="15"/>
      <c r="P93" s="15"/>
    </row>
    <row r="94" spans="1:16">
      <c r="A94" s="43">
        <v>2</v>
      </c>
      <c r="B94" s="7"/>
      <c r="C94" s="20" t="s">
        <v>159</v>
      </c>
      <c r="D94" s="84" t="s">
        <v>41</v>
      </c>
      <c r="E94" s="36">
        <v>148</v>
      </c>
      <c r="F94" s="36"/>
      <c r="G94" s="39"/>
      <c r="H94" s="19"/>
      <c r="I94" s="15"/>
      <c r="J94" s="15"/>
      <c r="K94" s="15"/>
      <c r="L94" s="15"/>
      <c r="M94" s="15"/>
      <c r="N94" s="15"/>
      <c r="O94" s="15"/>
      <c r="P94" s="15"/>
    </row>
    <row r="95" spans="1:16" ht="30">
      <c r="A95" s="43">
        <v>3</v>
      </c>
      <c r="B95" s="7"/>
      <c r="C95" s="21" t="s">
        <v>142</v>
      </c>
      <c r="D95" s="84" t="s">
        <v>28</v>
      </c>
      <c r="E95" s="39">
        <v>0.68</v>
      </c>
      <c r="F95" s="39"/>
      <c r="G95" s="39"/>
      <c r="H95" s="19"/>
      <c r="I95" s="19"/>
      <c r="J95" s="19"/>
      <c r="K95" s="15"/>
      <c r="L95" s="15"/>
      <c r="M95" s="15"/>
      <c r="N95" s="15"/>
      <c r="O95" s="15"/>
      <c r="P95" s="15"/>
    </row>
    <row r="96" spans="1:16">
      <c r="A96" s="43">
        <v>4</v>
      </c>
      <c r="B96" s="7"/>
      <c r="C96" s="22" t="s">
        <v>144</v>
      </c>
      <c r="D96" s="84" t="s">
        <v>35</v>
      </c>
      <c r="E96" s="36">
        <v>12</v>
      </c>
      <c r="F96" s="36"/>
      <c r="G96" s="36"/>
      <c r="H96" s="15"/>
      <c r="I96" s="15"/>
      <c r="J96" s="15"/>
      <c r="K96" s="15"/>
      <c r="L96" s="15"/>
      <c r="M96" s="15"/>
      <c r="N96" s="15"/>
      <c r="O96" s="15"/>
      <c r="P96" s="15"/>
    </row>
    <row r="97" spans="1:16">
      <c r="A97" s="7"/>
      <c r="B97" s="7"/>
      <c r="C97" s="33" t="s">
        <v>222</v>
      </c>
      <c r="D97" s="84"/>
      <c r="E97" s="42"/>
      <c r="F97" s="36"/>
      <c r="G97" s="36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30">
      <c r="A98" s="43">
        <v>1</v>
      </c>
      <c r="B98" s="7"/>
      <c r="C98" s="21" t="s">
        <v>141</v>
      </c>
      <c r="D98" s="83" t="s">
        <v>41</v>
      </c>
      <c r="E98" s="39">
        <v>265</v>
      </c>
      <c r="F98" s="39"/>
      <c r="G98" s="39"/>
      <c r="H98" s="19"/>
      <c r="I98" s="19"/>
      <c r="J98" s="19"/>
      <c r="K98" s="15"/>
      <c r="L98" s="15"/>
      <c r="M98" s="15"/>
      <c r="N98" s="15"/>
      <c r="O98" s="15"/>
      <c r="P98" s="15"/>
    </row>
    <row r="99" spans="1:16" ht="30">
      <c r="A99" s="43">
        <v>3</v>
      </c>
      <c r="B99" s="7"/>
      <c r="C99" s="21" t="s">
        <v>142</v>
      </c>
      <c r="D99" s="84" t="s">
        <v>28</v>
      </c>
      <c r="E99" s="39">
        <v>0.59</v>
      </c>
      <c r="F99" s="39"/>
      <c r="G99" s="39"/>
      <c r="H99" s="19"/>
      <c r="I99" s="19"/>
      <c r="J99" s="19"/>
      <c r="K99" s="15"/>
      <c r="L99" s="15"/>
      <c r="M99" s="15"/>
      <c r="N99" s="15"/>
      <c r="O99" s="15"/>
      <c r="P99" s="15"/>
    </row>
    <row r="100" spans="1:16">
      <c r="A100" s="43">
        <v>4</v>
      </c>
      <c r="B100" s="7"/>
      <c r="C100" s="22" t="s">
        <v>144</v>
      </c>
      <c r="D100" s="84" t="s">
        <v>35</v>
      </c>
      <c r="E100" s="36">
        <v>11</v>
      </c>
      <c r="F100" s="36"/>
      <c r="G100" s="36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>
      <c r="A101" s="7"/>
      <c r="B101" s="7"/>
      <c r="C101" s="33" t="s">
        <v>223</v>
      </c>
      <c r="D101" s="84"/>
      <c r="E101" s="42"/>
      <c r="F101" s="36"/>
      <c r="G101" s="36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30">
      <c r="A102" s="43">
        <v>1</v>
      </c>
      <c r="B102" s="7"/>
      <c r="C102" s="21" t="s">
        <v>141</v>
      </c>
      <c r="D102" s="83" t="s">
        <v>41</v>
      </c>
      <c r="E102" s="39">
        <v>200</v>
      </c>
      <c r="F102" s="39"/>
      <c r="G102" s="39"/>
      <c r="H102" s="19"/>
      <c r="I102" s="19"/>
      <c r="J102" s="19"/>
      <c r="K102" s="15"/>
      <c r="L102" s="15"/>
      <c r="M102" s="15"/>
      <c r="N102" s="15"/>
      <c r="O102" s="15"/>
      <c r="P102" s="15"/>
    </row>
    <row r="103" spans="1:16">
      <c r="A103" s="43">
        <v>2</v>
      </c>
      <c r="B103" s="7"/>
      <c r="C103" s="20" t="s">
        <v>159</v>
      </c>
      <c r="D103" s="84" t="s">
        <v>41</v>
      </c>
      <c r="E103" s="36">
        <v>155</v>
      </c>
      <c r="F103" s="36"/>
      <c r="G103" s="39"/>
      <c r="H103" s="19"/>
      <c r="I103" s="15"/>
      <c r="J103" s="15"/>
      <c r="K103" s="15"/>
      <c r="L103" s="15"/>
      <c r="M103" s="15"/>
      <c r="N103" s="15"/>
      <c r="O103" s="15"/>
      <c r="P103" s="15"/>
    </row>
    <row r="104" spans="1:16" ht="30">
      <c r="A104" s="43">
        <v>3</v>
      </c>
      <c r="B104" s="7"/>
      <c r="C104" s="21" t="s">
        <v>142</v>
      </c>
      <c r="D104" s="84" t="s">
        <v>28</v>
      </c>
      <c r="E104" s="39">
        <v>0.57999999999999996</v>
      </c>
      <c r="F104" s="39"/>
      <c r="G104" s="39"/>
      <c r="H104" s="19"/>
      <c r="I104" s="19"/>
      <c r="J104" s="19"/>
      <c r="K104" s="15"/>
      <c r="L104" s="15"/>
      <c r="M104" s="15"/>
      <c r="N104" s="15"/>
      <c r="O104" s="15"/>
      <c r="P104" s="15"/>
    </row>
    <row r="105" spans="1:16">
      <c r="A105" s="43">
        <v>4</v>
      </c>
      <c r="B105" s="7"/>
      <c r="C105" s="22" t="s">
        <v>144</v>
      </c>
      <c r="D105" s="84" t="s">
        <v>35</v>
      </c>
      <c r="E105" s="36">
        <v>10.5</v>
      </c>
      <c r="F105" s="36"/>
      <c r="G105" s="36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>
      <c r="A106" s="43"/>
      <c r="B106" s="7"/>
      <c r="C106" s="35" t="s">
        <v>196</v>
      </c>
      <c r="D106" s="84"/>
      <c r="E106" s="36"/>
      <c r="F106" s="36"/>
      <c r="G106" s="36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30">
      <c r="A107" s="43">
        <v>1</v>
      </c>
      <c r="B107" s="7"/>
      <c r="C107" s="21" t="s">
        <v>141</v>
      </c>
      <c r="D107" s="83" t="s">
        <v>41</v>
      </c>
      <c r="E107" s="39">
        <v>55</v>
      </c>
      <c r="F107" s="39"/>
      <c r="G107" s="39"/>
      <c r="H107" s="19"/>
      <c r="I107" s="19"/>
      <c r="J107" s="19"/>
      <c r="K107" s="15"/>
      <c r="L107" s="15"/>
      <c r="M107" s="15"/>
      <c r="N107" s="15"/>
      <c r="O107" s="15"/>
      <c r="P107" s="15"/>
    </row>
    <row r="108" spans="1:16" ht="30">
      <c r="A108" s="43">
        <v>2</v>
      </c>
      <c r="B108" s="7"/>
      <c r="C108" s="21" t="s">
        <v>158</v>
      </c>
      <c r="D108" s="84" t="s">
        <v>28</v>
      </c>
      <c r="E108" s="39">
        <v>0.18</v>
      </c>
      <c r="F108" s="39"/>
      <c r="G108" s="39"/>
      <c r="H108" s="19"/>
      <c r="I108" s="19"/>
      <c r="J108" s="19"/>
      <c r="K108" s="15"/>
      <c r="L108" s="15"/>
      <c r="M108" s="15"/>
      <c r="N108" s="15"/>
      <c r="O108" s="15"/>
      <c r="P108" s="15"/>
    </row>
    <row r="109" spans="1:16" ht="30">
      <c r="A109" s="43">
        <v>3</v>
      </c>
      <c r="B109" s="7"/>
      <c r="C109" s="21" t="s">
        <v>149</v>
      </c>
      <c r="D109" s="166" t="s">
        <v>28</v>
      </c>
      <c r="E109" s="39">
        <v>0.06</v>
      </c>
      <c r="F109" s="39"/>
      <c r="G109" s="39"/>
      <c r="H109" s="19"/>
      <c r="I109" s="19"/>
      <c r="J109" s="19"/>
      <c r="K109" s="15"/>
      <c r="L109" s="15"/>
      <c r="M109" s="15"/>
      <c r="N109" s="15"/>
      <c r="O109" s="15"/>
      <c r="P109" s="15"/>
    </row>
    <row r="110" spans="1:16">
      <c r="A110" s="43">
        <v>4</v>
      </c>
      <c r="B110" s="7"/>
      <c r="C110" s="22" t="s">
        <v>144</v>
      </c>
      <c r="D110" s="170" t="s">
        <v>35</v>
      </c>
      <c r="E110" s="36">
        <v>4</v>
      </c>
      <c r="F110" s="46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>
      <c r="A111" s="43">
        <v>5</v>
      </c>
      <c r="B111" s="7"/>
      <c r="C111" s="22" t="s">
        <v>143</v>
      </c>
      <c r="D111" s="170" t="s">
        <v>28</v>
      </c>
      <c r="E111" s="166">
        <v>0.28999999999999998</v>
      </c>
      <c r="F111" s="46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>
      <c r="A112" s="7"/>
      <c r="B112" s="7"/>
      <c r="C112" s="25" t="s">
        <v>101</v>
      </c>
      <c r="D112" s="170"/>
      <c r="E112" s="45"/>
      <c r="F112" s="48"/>
      <c r="G112" s="15"/>
      <c r="H112" s="15"/>
      <c r="I112" s="15"/>
      <c r="J112" s="170"/>
      <c r="K112" s="15"/>
      <c r="L112" s="15"/>
      <c r="M112" s="15"/>
      <c r="N112" s="15"/>
      <c r="O112" s="15"/>
      <c r="P112" s="15"/>
    </row>
    <row r="113" spans="1:17" ht="30">
      <c r="A113" s="43">
        <v>1</v>
      </c>
      <c r="B113" s="34"/>
      <c r="C113" s="21" t="s">
        <v>158</v>
      </c>
      <c r="D113" s="170" t="s">
        <v>28</v>
      </c>
      <c r="E113" s="39">
        <v>0.44</v>
      </c>
      <c r="F113" s="32"/>
      <c r="G113" s="19"/>
      <c r="H113" s="19"/>
      <c r="I113" s="19"/>
      <c r="J113" s="19"/>
      <c r="K113" s="15"/>
      <c r="L113" s="15"/>
      <c r="M113" s="15"/>
      <c r="N113" s="15"/>
      <c r="O113" s="15"/>
      <c r="P113" s="15"/>
    </row>
    <row r="114" spans="1:17">
      <c r="A114" s="43">
        <v>2</v>
      </c>
      <c r="B114" s="34"/>
      <c r="C114" s="21" t="s">
        <v>211</v>
      </c>
      <c r="D114" s="171" t="s">
        <v>35</v>
      </c>
      <c r="E114" s="39">
        <v>1.5</v>
      </c>
      <c r="F114" s="32"/>
      <c r="G114" s="19"/>
      <c r="H114" s="19"/>
      <c r="I114" s="19"/>
      <c r="J114" s="19"/>
      <c r="K114" s="15"/>
      <c r="L114" s="15"/>
      <c r="M114" s="15"/>
      <c r="N114" s="15"/>
      <c r="O114" s="15"/>
      <c r="P114" s="15"/>
    </row>
    <row r="115" spans="1:17" ht="30">
      <c r="A115" s="43">
        <v>4</v>
      </c>
      <c r="B115" s="34"/>
      <c r="C115" s="175" t="s">
        <v>214</v>
      </c>
      <c r="D115" s="176" t="s">
        <v>27</v>
      </c>
      <c r="E115" s="36">
        <v>13</v>
      </c>
      <c r="F115" s="46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7" ht="30">
      <c r="A116" s="43">
        <v>5</v>
      </c>
      <c r="B116" s="34"/>
      <c r="C116" s="160" t="s">
        <v>207</v>
      </c>
      <c r="D116" s="161" t="s">
        <v>27</v>
      </c>
      <c r="E116" s="162">
        <v>401</v>
      </c>
      <c r="F116" s="46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7" ht="30">
      <c r="A117" s="43">
        <v>6</v>
      </c>
      <c r="B117" s="26"/>
      <c r="C117" s="44" t="s">
        <v>71</v>
      </c>
      <c r="D117" s="170" t="s">
        <v>72</v>
      </c>
      <c r="E117" s="36">
        <v>1</v>
      </c>
      <c r="F117" s="46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7">
      <c r="A118" s="170"/>
      <c r="B118" s="207" t="s">
        <v>254</v>
      </c>
      <c r="C118" s="208"/>
      <c r="D118" s="208"/>
      <c r="E118" s="208"/>
      <c r="F118" s="208"/>
      <c r="G118" s="208"/>
      <c r="H118" s="208"/>
      <c r="I118" s="208"/>
      <c r="J118" s="208"/>
      <c r="K118" s="209"/>
      <c r="L118" s="1">
        <f>SUM(L11:L117)</f>
        <v>0</v>
      </c>
      <c r="M118" s="1">
        <f>SUM(M11:M117)</f>
        <v>0</v>
      </c>
      <c r="N118" s="1">
        <f>SUM(N11:N117)</f>
        <v>0</v>
      </c>
      <c r="O118" s="1">
        <f>SUM(O11:O117)</f>
        <v>0</v>
      </c>
      <c r="P118" s="1">
        <f>SUM(P11:P117)</f>
        <v>0</v>
      </c>
      <c r="Q118" s="27"/>
    </row>
    <row r="119" spans="1:17">
      <c r="A119" s="27"/>
      <c r="B119" s="27"/>
      <c r="E119" s="18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>
      <c r="A120" s="27"/>
      <c r="B120" s="27"/>
      <c r="F120" s="27"/>
      <c r="G120" s="27"/>
      <c r="H120" s="27"/>
      <c r="I120" s="27"/>
      <c r="J120" s="27"/>
      <c r="K120" s="27"/>
      <c r="L120" s="27"/>
      <c r="M120" s="27"/>
      <c r="N120" s="142"/>
      <c r="O120" s="234"/>
      <c r="P120" s="234"/>
      <c r="Q120" s="27"/>
    </row>
    <row r="121" spans="1:17">
      <c r="A121" s="27"/>
      <c r="B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>
      <c r="A122" s="27"/>
      <c r="B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 customHeight="1">
      <c r="A123" s="2" t="s">
        <v>58</v>
      </c>
      <c r="C123" s="52"/>
      <c r="D123" s="3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7" ht="15.75" customHeight="1">
      <c r="A124" s="4"/>
      <c r="C124" s="13" t="s">
        <v>10</v>
      </c>
      <c r="D124" s="4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7" ht="18">
      <c r="A125" s="2" t="str">
        <f>Koptāme!B26</f>
        <v>Tāme sastādīta 2022. gada ___. _________________</v>
      </c>
      <c r="C125" s="13"/>
      <c r="D125" s="4"/>
      <c r="E125" s="3"/>
    </row>
    <row r="126" spans="1:17" ht="18">
      <c r="A126" s="4"/>
      <c r="C126" s="13"/>
      <c r="D126" s="4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7">
      <c r="A127" s="2" t="s">
        <v>84</v>
      </c>
      <c r="C127" s="52"/>
      <c r="D127" s="4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7" ht="18">
      <c r="A128" s="4"/>
      <c r="C128" s="13" t="s">
        <v>10</v>
      </c>
      <c r="D128" s="4"/>
    </row>
    <row r="129" spans="1:16">
      <c r="A129" s="3" t="s">
        <v>59</v>
      </c>
      <c r="C129" s="5"/>
      <c r="D129" s="4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>
      <c r="C130" s="3"/>
      <c r="D130" s="3"/>
      <c r="E130" s="3"/>
    </row>
    <row r="131" spans="1:16">
      <c r="C131" s="3"/>
      <c r="D131" s="3"/>
      <c r="E131" s="3"/>
    </row>
    <row r="132" spans="1:16">
      <c r="C132" s="3"/>
      <c r="D132" s="3"/>
      <c r="E132" s="3"/>
    </row>
    <row r="133" spans="1:16">
      <c r="C133" s="3"/>
      <c r="D133" s="3"/>
      <c r="E133" s="3"/>
    </row>
    <row r="134" spans="1:16">
      <c r="C134" s="3"/>
      <c r="D134" s="3"/>
      <c r="E134" s="3"/>
    </row>
    <row r="135" spans="1:16">
      <c r="C135" s="3"/>
      <c r="D135" s="3"/>
      <c r="E135" s="3"/>
    </row>
    <row r="136" spans="1:16">
      <c r="C136" s="3"/>
      <c r="D136" s="3"/>
      <c r="E136" s="3"/>
    </row>
  </sheetData>
  <mergeCells count="16">
    <mergeCell ref="M7:N7"/>
    <mergeCell ref="L8:P8"/>
    <mergeCell ref="A1:P1"/>
    <mergeCell ref="A2:P2"/>
    <mergeCell ref="A3:P3"/>
    <mergeCell ref="B118:K118"/>
    <mergeCell ref="O120:P120"/>
    <mergeCell ref="L9:P9"/>
    <mergeCell ref="G9:G10"/>
    <mergeCell ref="H9:K9"/>
    <mergeCell ref="F9:F10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110" zoomScaleNormal="110" zoomScalePageLayoutView="110" workbookViewId="0">
      <selection activeCell="A7" sqref="A7:XFD7"/>
    </sheetView>
  </sheetViews>
  <sheetFormatPr defaultRowHeight="15"/>
  <cols>
    <col min="1" max="1" width="6.42578125" style="3" customWidth="1"/>
    <col min="2" max="2" width="5.42578125" style="3" customWidth="1"/>
    <col min="3" max="3" width="42.5703125" style="3" customWidth="1"/>
    <col min="4" max="4" width="8.140625" style="3" customWidth="1"/>
    <col min="5" max="7" width="9.28515625" style="3" customWidth="1"/>
    <col min="8" max="8" width="7.42578125" style="3" customWidth="1"/>
    <col min="9" max="11" width="9.28515625" style="3" customWidth="1"/>
    <col min="12" max="12" width="11" style="3" customWidth="1"/>
    <col min="13" max="14" width="9.28515625" style="3" customWidth="1"/>
    <col min="15" max="15" width="9.7109375" style="3" customWidth="1"/>
    <col min="16" max="16" width="13.28515625" style="3" customWidth="1"/>
    <col min="17" max="1019" width="9.140625" style="3" customWidth="1"/>
    <col min="1020" max="16384" width="9.140625" style="3"/>
  </cols>
  <sheetData>
    <row r="1" spans="1:16">
      <c r="A1" s="211" t="s">
        <v>47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8">
      <c r="A3" s="238" t="s">
        <v>19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>
      <c r="A4" s="77" t="s">
        <v>224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>
      <c r="A5" s="59" t="s">
        <v>260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>
      <c r="A6" s="77" t="s">
        <v>225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>
      <c r="A7" s="79" t="s">
        <v>248</v>
      </c>
      <c r="B7" s="79"/>
      <c r="C7" s="79"/>
      <c r="D7" s="79"/>
      <c r="E7" s="79"/>
      <c r="F7" s="79"/>
      <c r="G7" s="79"/>
      <c r="H7" s="79"/>
      <c r="I7" s="80"/>
      <c r="J7" s="80"/>
      <c r="K7" s="80"/>
      <c r="L7" s="80"/>
      <c r="M7" s="214" t="s">
        <v>20</v>
      </c>
      <c r="N7" s="214"/>
      <c r="O7" s="81">
        <f>P35</f>
        <v>0</v>
      </c>
      <c r="P7" s="80" t="s">
        <v>21</v>
      </c>
    </row>
    <row r="8" spans="1:16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215" t="str">
        <f>'LT4'!L8:P8</f>
        <v>Tāme sastādīta: 2022.gada _______________________</v>
      </c>
      <c r="M8" s="215"/>
      <c r="N8" s="215"/>
      <c r="O8" s="215"/>
      <c r="P8" s="215"/>
    </row>
    <row r="9" spans="1:16" ht="12.75" customHeight="1">
      <c r="A9" s="216" t="s">
        <v>50</v>
      </c>
      <c r="B9" s="216" t="s">
        <v>22</v>
      </c>
      <c r="C9" s="217" t="s">
        <v>51</v>
      </c>
      <c r="D9" s="216" t="s">
        <v>23</v>
      </c>
      <c r="E9" s="216" t="s">
        <v>24</v>
      </c>
      <c r="F9" s="210" t="s">
        <v>52</v>
      </c>
      <c r="G9" s="210" t="s">
        <v>48</v>
      </c>
      <c r="H9" s="218" t="s">
        <v>49</v>
      </c>
      <c r="I9" s="218"/>
      <c r="J9" s="218"/>
      <c r="K9" s="218"/>
      <c r="L9" s="218" t="s">
        <v>25</v>
      </c>
      <c r="M9" s="218"/>
      <c r="N9" s="218"/>
      <c r="O9" s="218"/>
      <c r="P9" s="218"/>
    </row>
    <row r="10" spans="1:16" ht="104.25" customHeight="1">
      <c r="A10" s="216"/>
      <c r="B10" s="216"/>
      <c r="C10" s="217"/>
      <c r="D10" s="216"/>
      <c r="E10" s="216"/>
      <c r="F10" s="210"/>
      <c r="G10" s="210"/>
      <c r="H10" s="85" t="s">
        <v>53</v>
      </c>
      <c r="I10" s="85" t="s">
        <v>54</v>
      </c>
      <c r="J10" s="85" t="s">
        <v>55</v>
      </c>
      <c r="K10" s="85" t="s">
        <v>56</v>
      </c>
      <c r="L10" s="85" t="s">
        <v>26</v>
      </c>
      <c r="M10" s="85" t="s">
        <v>53</v>
      </c>
      <c r="N10" s="85" t="s">
        <v>54</v>
      </c>
      <c r="O10" s="85" t="s">
        <v>55</v>
      </c>
      <c r="P10" s="85" t="s">
        <v>57</v>
      </c>
    </row>
    <row r="11" spans="1:16" ht="45">
      <c r="A11" s="84">
        <v>1</v>
      </c>
      <c r="B11" s="83"/>
      <c r="C11" s="143" t="s">
        <v>128</v>
      </c>
      <c r="D11" s="83" t="s">
        <v>35</v>
      </c>
      <c r="E11" s="39">
        <v>415</v>
      </c>
      <c r="F11" s="36"/>
      <c r="G11" s="36"/>
      <c r="H11" s="36"/>
      <c r="I11" s="84"/>
      <c r="J11" s="36"/>
      <c r="K11" s="36"/>
      <c r="L11" s="36"/>
      <c r="M11" s="36"/>
      <c r="N11" s="36"/>
      <c r="O11" s="36"/>
      <c r="P11" s="36"/>
    </row>
    <row r="12" spans="1:16">
      <c r="A12" s="84">
        <v>2</v>
      </c>
      <c r="B12" s="83"/>
      <c r="C12" s="144" t="s">
        <v>129</v>
      </c>
      <c r="D12" s="83" t="s">
        <v>85</v>
      </c>
      <c r="E12" s="39">
        <f>0.1*E11</f>
        <v>41.5</v>
      </c>
      <c r="F12" s="39"/>
      <c r="G12" s="36"/>
      <c r="H12" s="145"/>
      <c r="I12" s="145"/>
      <c r="J12" s="145"/>
      <c r="K12" s="36"/>
      <c r="L12" s="36"/>
      <c r="M12" s="36"/>
      <c r="N12" s="36"/>
      <c r="O12" s="36"/>
      <c r="P12" s="36"/>
    </row>
    <row r="13" spans="1:16" ht="30">
      <c r="A13" s="84">
        <v>3</v>
      </c>
      <c r="B13" s="83"/>
      <c r="C13" s="144" t="s">
        <v>130</v>
      </c>
      <c r="D13" s="83" t="s">
        <v>28</v>
      </c>
      <c r="E13" s="39">
        <f>E11*0.15*1.2</f>
        <v>74.7</v>
      </c>
      <c r="F13" s="39"/>
      <c r="G13" s="36"/>
      <c r="H13" s="145"/>
      <c r="I13" s="146"/>
      <c r="J13" s="145"/>
      <c r="K13" s="36"/>
      <c r="L13" s="36"/>
      <c r="M13" s="36"/>
      <c r="N13" s="36"/>
      <c r="O13" s="36"/>
      <c r="P13" s="36"/>
    </row>
    <row r="14" spans="1:16">
      <c r="A14" s="84">
        <v>4</v>
      </c>
      <c r="B14" s="83"/>
      <c r="C14" s="144" t="s">
        <v>131</v>
      </c>
      <c r="D14" s="83" t="s">
        <v>28</v>
      </c>
      <c r="E14" s="39">
        <f>0.3*E11*1.1</f>
        <v>136.94999999999999</v>
      </c>
      <c r="F14" s="39"/>
      <c r="G14" s="36"/>
      <c r="H14" s="145"/>
      <c r="I14" s="145"/>
      <c r="J14" s="145"/>
      <c r="K14" s="36"/>
      <c r="L14" s="36"/>
      <c r="M14" s="36"/>
      <c r="N14" s="36"/>
      <c r="O14" s="36"/>
      <c r="P14" s="36"/>
    </row>
    <row r="15" spans="1:16">
      <c r="A15" s="84"/>
      <c r="B15" s="83"/>
      <c r="C15" s="144"/>
      <c r="D15" s="83"/>
      <c r="E15" s="39"/>
      <c r="F15" s="39"/>
      <c r="G15" s="36"/>
      <c r="H15" s="145"/>
      <c r="I15" s="145"/>
      <c r="J15" s="145"/>
      <c r="K15" s="36"/>
      <c r="L15" s="36"/>
      <c r="M15" s="36"/>
      <c r="N15" s="36"/>
      <c r="O15" s="36"/>
      <c r="P15" s="36"/>
    </row>
    <row r="16" spans="1:16">
      <c r="A16" s="84">
        <v>1</v>
      </c>
      <c r="B16" s="83"/>
      <c r="C16" s="147" t="s">
        <v>133</v>
      </c>
      <c r="D16" s="84" t="s">
        <v>35</v>
      </c>
      <c r="E16" s="36">
        <v>17</v>
      </c>
      <c r="F16" s="36"/>
      <c r="G16" s="36"/>
      <c r="H16" s="36"/>
      <c r="I16" s="84"/>
      <c r="J16" s="36"/>
      <c r="K16" s="36"/>
      <c r="L16" s="36"/>
      <c r="M16" s="36"/>
      <c r="N16" s="36"/>
      <c r="O16" s="36"/>
      <c r="P16" s="36"/>
    </row>
    <row r="17" spans="1:16" ht="30">
      <c r="A17" s="84">
        <v>2</v>
      </c>
      <c r="B17" s="83"/>
      <c r="C17" s="148" t="s">
        <v>127</v>
      </c>
      <c r="D17" s="149" t="s">
        <v>28</v>
      </c>
      <c r="E17" s="150">
        <f>E16*0.3*1.1</f>
        <v>5.61</v>
      </c>
      <c r="F17" s="84"/>
      <c r="G17" s="36"/>
      <c r="H17" s="36"/>
      <c r="I17" s="36"/>
      <c r="J17" s="84"/>
      <c r="K17" s="36"/>
      <c r="L17" s="36"/>
      <c r="M17" s="36"/>
      <c r="N17" s="36"/>
      <c r="O17" s="36"/>
      <c r="P17" s="36"/>
    </row>
    <row r="18" spans="1:16" ht="30">
      <c r="A18" s="84">
        <v>3</v>
      </c>
      <c r="B18" s="83"/>
      <c r="C18" s="144" t="s">
        <v>135</v>
      </c>
      <c r="D18" s="84" t="s">
        <v>28</v>
      </c>
      <c r="E18" s="39">
        <f>E16*0.15*1.2</f>
        <v>3.06</v>
      </c>
      <c r="F18" s="39"/>
      <c r="G18" s="36"/>
      <c r="H18" s="145"/>
      <c r="I18" s="146"/>
      <c r="J18" s="145"/>
      <c r="K18" s="36"/>
      <c r="L18" s="36"/>
      <c r="M18" s="36"/>
      <c r="N18" s="36"/>
      <c r="O18" s="36"/>
      <c r="P18" s="36"/>
    </row>
    <row r="19" spans="1:16" ht="30">
      <c r="A19" s="84">
        <v>4</v>
      </c>
      <c r="B19" s="83"/>
      <c r="C19" s="144" t="s">
        <v>134</v>
      </c>
      <c r="D19" s="84" t="s">
        <v>28</v>
      </c>
      <c r="E19" s="39">
        <f>0.04*E16*1.1</f>
        <v>0.75</v>
      </c>
      <c r="F19" s="39"/>
      <c r="G19" s="36"/>
      <c r="H19" s="145"/>
      <c r="I19" s="146"/>
      <c r="J19" s="145"/>
      <c r="K19" s="36"/>
      <c r="L19" s="36"/>
      <c r="M19" s="36"/>
      <c r="N19" s="36"/>
      <c r="O19" s="36"/>
      <c r="P19" s="36"/>
    </row>
    <row r="20" spans="1:16">
      <c r="A20" s="84">
        <v>5</v>
      </c>
      <c r="B20" s="83"/>
      <c r="C20" s="144" t="s">
        <v>132</v>
      </c>
      <c r="D20" s="84" t="s">
        <v>35</v>
      </c>
      <c r="E20" s="36">
        <f>E16*1.1</f>
        <v>18.7</v>
      </c>
      <c r="F20" s="39"/>
      <c r="G20" s="36"/>
      <c r="H20" s="145"/>
      <c r="I20" s="146"/>
      <c r="J20" s="145"/>
      <c r="K20" s="36"/>
      <c r="L20" s="36"/>
      <c r="M20" s="36"/>
      <c r="N20" s="36"/>
      <c r="O20" s="36"/>
      <c r="P20" s="36"/>
    </row>
    <row r="21" spans="1:16">
      <c r="A21" s="84"/>
      <c r="B21" s="83"/>
      <c r="C21" s="144"/>
      <c r="D21" s="84"/>
      <c r="E21" s="39"/>
      <c r="F21" s="39"/>
      <c r="G21" s="36"/>
      <c r="H21" s="145"/>
      <c r="I21" s="146"/>
      <c r="J21" s="145"/>
      <c r="K21" s="36"/>
      <c r="L21" s="36"/>
      <c r="M21" s="36"/>
      <c r="N21" s="36"/>
      <c r="O21" s="36"/>
      <c r="P21" s="36"/>
    </row>
    <row r="22" spans="1:16" ht="30">
      <c r="A22" s="84">
        <v>1</v>
      </c>
      <c r="B22" s="83"/>
      <c r="C22" s="151" t="s">
        <v>86</v>
      </c>
      <c r="D22" s="83" t="s">
        <v>27</v>
      </c>
      <c r="E22" s="39">
        <v>95</v>
      </c>
      <c r="F22" s="36"/>
      <c r="G22" s="36"/>
      <c r="H22" s="36"/>
      <c r="I22" s="84"/>
      <c r="J22" s="36"/>
      <c r="K22" s="36"/>
      <c r="L22" s="36"/>
      <c r="M22" s="36"/>
      <c r="N22" s="36"/>
      <c r="O22" s="36"/>
      <c r="P22" s="36"/>
    </row>
    <row r="23" spans="1:16">
      <c r="A23" s="84">
        <v>2</v>
      </c>
      <c r="B23" s="83"/>
      <c r="C23" s="144" t="s">
        <v>136</v>
      </c>
      <c r="D23" s="83" t="s">
        <v>27</v>
      </c>
      <c r="E23" s="39">
        <f>1.03*E22</f>
        <v>97.85</v>
      </c>
      <c r="F23" s="146"/>
      <c r="G23" s="146"/>
      <c r="H23" s="152"/>
      <c r="I23" s="146"/>
      <c r="J23" s="146"/>
      <c r="K23" s="36"/>
      <c r="L23" s="36"/>
      <c r="M23" s="36"/>
      <c r="N23" s="36"/>
      <c r="O23" s="36"/>
      <c r="P23" s="36"/>
    </row>
    <row r="24" spans="1:16">
      <c r="A24" s="84">
        <v>3</v>
      </c>
      <c r="B24" s="83"/>
      <c r="C24" s="144" t="s">
        <v>87</v>
      </c>
      <c r="D24" s="83" t="s">
        <v>28</v>
      </c>
      <c r="E24" s="39">
        <f>0.08*E22</f>
        <v>7.6</v>
      </c>
      <c r="F24" s="146"/>
      <c r="G24" s="146"/>
      <c r="H24" s="152"/>
      <c r="I24" s="146"/>
      <c r="J24" s="146"/>
      <c r="K24" s="36"/>
      <c r="L24" s="36"/>
      <c r="M24" s="36"/>
      <c r="N24" s="36"/>
      <c r="O24" s="36"/>
      <c r="P24" s="36"/>
    </row>
    <row r="25" spans="1:16">
      <c r="A25" s="84">
        <v>4</v>
      </c>
      <c r="B25" s="83"/>
      <c r="C25" s="153" t="s">
        <v>137</v>
      </c>
      <c r="D25" s="83" t="s">
        <v>28</v>
      </c>
      <c r="E25" s="39">
        <f>E22*0.075</f>
        <v>7.13</v>
      </c>
      <c r="F25" s="154"/>
      <c r="G25" s="154"/>
      <c r="H25" s="152"/>
      <c r="I25" s="146"/>
      <c r="J25" s="146"/>
      <c r="K25" s="36"/>
      <c r="L25" s="36"/>
      <c r="M25" s="36"/>
      <c r="N25" s="36"/>
      <c r="O25" s="36"/>
      <c r="P25" s="36"/>
    </row>
    <row r="26" spans="1:16">
      <c r="A26" s="84"/>
      <c r="B26" s="83"/>
      <c r="C26" s="153"/>
      <c r="D26" s="83"/>
      <c r="E26" s="155"/>
      <c r="F26" s="154"/>
      <c r="G26" s="154"/>
      <c r="H26" s="152"/>
      <c r="I26" s="146"/>
      <c r="J26" s="146"/>
      <c r="K26" s="36"/>
      <c r="L26" s="36"/>
      <c r="M26" s="36"/>
      <c r="N26" s="36"/>
      <c r="O26" s="36"/>
      <c r="P26" s="36"/>
    </row>
    <row r="27" spans="1:16" ht="30">
      <c r="A27" s="84">
        <v>1</v>
      </c>
      <c r="B27" s="83"/>
      <c r="C27" s="143" t="s">
        <v>138</v>
      </c>
      <c r="D27" s="83" t="s">
        <v>27</v>
      </c>
      <c r="E27" s="39">
        <v>20</v>
      </c>
      <c r="F27" s="36"/>
      <c r="G27" s="36"/>
      <c r="H27" s="36"/>
      <c r="I27" s="84"/>
      <c r="J27" s="36"/>
      <c r="K27" s="36"/>
      <c r="L27" s="36"/>
      <c r="M27" s="36"/>
      <c r="N27" s="36"/>
      <c r="O27" s="36"/>
      <c r="P27" s="36"/>
    </row>
    <row r="28" spans="1:16">
      <c r="A28" s="84">
        <v>2</v>
      </c>
      <c r="B28" s="83"/>
      <c r="C28" s="144" t="s">
        <v>139</v>
      </c>
      <c r="D28" s="83" t="s">
        <v>27</v>
      </c>
      <c r="E28" s="39">
        <f>1.03*E27</f>
        <v>20.6</v>
      </c>
      <c r="F28" s="146"/>
      <c r="G28" s="146"/>
      <c r="H28" s="152"/>
      <c r="I28" s="146"/>
      <c r="J28" s="146"/>
      <c r="K28" s="36"/>
      <c r="L28" s="36"/>
      <c r="M28" s="36"/>
      <c r="N28" s="36"/>
      <c r="O28" s="36"/>
      <c r="P28" s="36"/>
    </row>
    <row r="29" spans="1:16">
      <c r="A29" s="84">
        <v>3</v>
      </c>
      <c r="B29" s="83"/>
      <c r="C29" s="144" t="s">
        <v>87</v>
      </c>
      <c r="D29" s="83" t="s">
        <v>28</v>
      </c>
      <c r="E29" s="39">
        <f>0.08*E27</f>
        <v>1.6</v>
      </c>
      <c r="F29" s="146"/>
      <c r="G29" s="146"/>
      <c r="H29" s="152"/>
      <c r="I29" s="146"/>
      <c r="J29" s="146"/>
      <c r="K29" s="36"/>
      <c r="L29" s="36"/>
      <c r="M29" s="36"/>
      <c r="N29" s="36"/>
      <c r="O29" s="36"/>
      <c r="P29" s="36"/>
    </row>
    <row r="30" spans="1:16">
      <c r="A30" s="84">
        <v>4</v>
      </c>
      <c r="B30" s="83"/>
      <c r="C30" s="153" t="s">
        <v>137</v>
      </c>
      <c r="D30" s="83" t="s">
        <v>28</v>
      </c>
      <c r="E30" s="39">
        <f>E27*0.075</f>
        <v>1.5</v>
      </c>
      <c r="F30" s="39"/>
      <c r="G30" s="36"/>
      <c r="H30" s="145"/>
      <c r="I30" s="146"/>
      <c r="J30" s="145"/>
      <c r="K30" s="36"/>
      <c r="L30" s="36"/>
      <c r="M30" s="36"/>
      <c r="N30" s="36"/>
      <c r="O30" s="36"/>
      <c r="P30" s="36"/>
    </row>
    <row r="31" spans="1:16">
      <c r="A31" s="84"/>
      <c r="B31" s="83"/>
      <c r="C31" s="153"/>
      <c r="D31" s="83"/>
      <c r="E31" s="39"/>
      <c r="F31" s="39"/>
      <c r="G31" s="36"/>
      <c r="H31" s="145"/>
      <c r="I31" s="146"/>
      <c r="J31" s="145"/>
      <c r="K31" s="36"/>
      <c r="L31" s="36"/>
      <c r="M31" s="36"/>
      <c r="N31" s="36"/>
      <c r="O31" s="36"/>
      <c r="P31" s="36"/>
    </row>
    <row r="32" spans="1:16">
      <c r="A32" s="84">
        <v>1</v>
      </c>
      <c r="B32" s="83"/>
      <c r="C32" s="143" t="s">
        <v>103</v>
      </c>
      <c r="D32" s="83" t="s">
        <v>35</v>
      </c>
      <c r="E32" s="39">
        <v>2157</v>
      </c>
      <c r="F32" s="36"/>
      <c r="G32" s="36"/>
      <c r="H32" s="36"/>
      <c r="I32" s="156"/>
      <c r="J32" s="36"/>
      <c r="K32" s="36"/>
      <c r="L32" s="36"/>
      <c r="M32" s="36"/>
      <c r="N32" s="36"/>
      <c r="O32" s="36"/>
      <c r="P32" s="36"/>
    </row>
    <row r="33" spans="1:16">
      <c r="A33" s="84">
        <v>2</v>
      </c>
      <c r="B33" s="83"/>
      <c r="C33" s="157" t="s">
        <v>140</v>
      </c>
      <c r="D33" s="83" t="s">
        <v>28</v>
      </c>
      <c r="E33" s="39">
        <f>0.15*E32*1.1</f>
        <v>355.91</v>
      </c>
      <c r="F33" s="158"/>
      <c r="G33" s="158"/>
      <c r="H33" s="158"/>
      <c r="I33" s="159"/>
      <c r="J33" s="158"/>
      <c r="K33" s="36"/>
      <c r="L33" s="36"/>
      <c r="M33" s="36"/>
      <c r="N33" s="36"/>
      <c r="O33" s="36"/>
      <c r="P33" s="36"/>
    </row>
    <row r="34" spans="1:16">
      <c r="A34" s="84">
        <v>3</v>
      </c>
      <c r="B34" s="83"/>
      <c r="C34" s="157" t="s">
        <v>88</v>
      </c>
      <c r="D34" s="83" t="s">
        <v>41</v>
      </c>
      <c r="E34" s="39">
        <f>0.04*E32</f>
        <v>86.28</v>
      </c>
      <c r="F34" s="158"/>
      <c r="G34" s="158"/>
      <c r="H34" s="158"/>
      <c r="I34" s="159"/>
      <c r="J34" s="158"/>
      <c r="K34" s="36"/>
      <c r="L34" s="36"/>
      <c r="M34" s="36"/>
      <c r="N34" s="36"/>
      <c r="O34" s="36"/>
      <c r="P34" s="36"/>
    </row>
    <row r="35" spans="1:16">
      <c r="A35" s="141"/>
      <c r="B35" s="207" t="s">
        <v>254</v>
      </c>
      <c r="C35" s="208"/>
      <c r="D35" s="208"/>
      <c r="E35" s="208"/>
      <c r="F35" s="208"/>
      <c r="G35" s="208"/>
      <c r="H35" s="208"/>
      <c r="I35" s="208"/>
      <c r="J35" s="208"/>
      <c r="K35" s="209"/>
      <c r="L35" s="1">
        <f>SUM(L11:L34)</f>
        <v>0</v>
      </c>
      <c r="M35" s="1">
        <f>SUM(M11:M34)</f>
        <v>0</v>
      </c>
      <c r="N35" s="1">
        <f>SUM(N11:N34)</f>
        <v>0</v>
      </c>
      <c r="O35" s="1">
        <f>SUM(O11:O34)</f>
        <v>0</v>
      </c>
      <c r="P35" s="1">
        <f>SUM(P11:P34)</f>
        <v>0</v>
      </c>
    </row>
    <row r="36" spans="1:16">
      <c r="A36" s="27"/>
      <c r="B36" s="27"/>
      <c r="C36" s="27"/>
      <c r="D36" s="27"/>
      <c r="E36" s="18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42"/>
      <c r="O37" s="234"/>
      <c r="P37" s="234"/>
    </row>
    <row r="38" spans="1:16">
      <c r="A38" s="27"/>
      <c r="B38" s="27"/>
      <c r="C38" s="27"/>
      <c r="D38" s="27"/>
      <c r="E38" s="27"/>
      <c r="F38" s="28"/>
      <c r="G38" s="29"/>
      <c r="H38" s="29"/>
      <c r="I38" s="28"/>
      <c r="J38" s="28"/>
      <c r="K38" s="29"/>
      <c r="L38" s="29"/>
      <c r="M38" s="29"/>
      <c r="N38" s="29"/>
      <c r="O38" s="29"/>
      <c r="P38" s="29"/>
    </row>
    <row r="39" spans="1:16">
      <c r="A39" s="27"/>
      <c r="B39" s="27"/>
      <c r="C39" s="27"/>
      <c r="D39" s="27"/>
      <c r="E39" s="27"/>
      <c r="F39" s="28"/>
      <c r="G39" s="28"/>
      <c r="H39" s="29"/>
      <c r="I39" s="28"/>
      <c r="J39" s="28"/>
      <c r="K39" s="29"/>
      <c r="L39" s="29"/>
      <c r="M39" s="29"/>
      <c r="N39" s="29"/>
      <c r="O39" s="29"/>
      <c r="P39" s="29"/>
    </row>
    <row r="40" spans="1:16" ht="15" customHeight="1">
      <c r="A40" s="2" t="s">
        <v>58</v>
      </c>
      <c r="C40" s="52"/>
      <c r="E40" s="27"/>
      <c r="F40" s="28"/>
      <c r="G40" s="28"/>
      <c r="H40" s="29"/>
      <c r="I40" s="28"/>
      <c r="J40" s="28"/>
      <c r="K40" s="29"/>
      <c r="L40" s="29"/>
      <c r="M40" s="29"/>
      <c r="N40" s="29"/>
      <c r="O40" s="29"/>
      <c r="P40" s="29"/>
    </row>
    <row r="41" spans="1:16" ht="15.75" customHeight="1">
      <c r="A41" s="4"/>
      <c r="C41" s="13" t="s">
        <v>10</v>
      </c>
      <c r="D41" s="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>
      <c r="A42" s="2" t="str">
        <f>Koptāme!B26</f>
        <v>Tāme sastādīta 2022. gada ___. _________________</v>
      </c>
      <c r="C42" s="13"/>
      <c r="D42" s="4"/>
    </row>
    <row r="43" spans="1:16" ht="18">
      <c r="A43" s="4"/>
      <c r="C43" s="13"/>
      <c r="D43" s="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>
      <c r="A44" s="2" t="s">
        <v>84</v>
      </c>
      <c r="C44" s="52"/>
      <c r="D44" s="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8">
      <c r="A45" s="4"/>
      <c r="C45" s="13" t="s">
        <v>10</v>
      </c>
      <c r="D45" s="4"/>
      <c r="E45" s="27"/>
    </row>
    <row r="46" spans="1:16">
      <c r="A46" s="3" t="s">
        <v>59</v>
      </c>
      <c r="C46" s="5"/>
      <c r="D46" s="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59" spans="6:15">
      <c r="F59" s="30"/>
      <c r="G59" s="30"/>
      <c r="H59" s="30"/>
      <c r="I59" s="30"/>
      <c r="J59" s="30"/>
      <c r="K59" s="30"/>
      <c r="L59" s="30"/>
      <c r="M59" s="30"/>
      <c r="N59" s="30"/>
      <c r="O59" s="30"/>
    </row>
  </sheetData>
  <mergeCells count="16">
    <mergeCell ref="M7:N7"/>
    <mergeCell ref="A1:P1"/>
    <mergeCell ref="A2:P2"/>
    <mergeCell ref="A3:P3"/>
    <mergeCell ref="L8:P8"/>
    <mergeCell ref="L9:P9"/>
    <mergeCell ref="B35:K35"/>
    <mergeCell ref="O37:P37"/>
    <mergeCell ref="G9:G10"/>
    <mergeCell ref="H9:K9"/>
    <mergeCell ref="F9:F10"/>
    <mergeCell ref="A9:A10"/>
    <mergeCell ref="B9:B10"/>
    <mergeCell ref="C9:C10"/>
    <mergeCell ref="D9:D10"/>
    <mergeCell ref="E9:E10"/>
  </mergeCells>
  <pageMargins left="0.25" right="0.25" top="0.75" bottom="0.75" header="0.3" footer="0.3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Koptāme</vt:lpstr>
      <vt:lpstr>Kopsavilkums</vt:lpstr>
      <vt:lpstr>LT1</vt:lpstr>
      <vt:lpstr>LT2</vt:lpstr>
      <vt:lpstr>LT3</vt:lpstr>
      <vt:lpstr>LT4</vt:lpstr>
      <vt:lpstr>LT5</vt:lpstr>
      <vt:lpstr>'LT3'!Заголовки_для_печати</vt:lpstr>
      <vt:lpstr>'LT4'!Заголовки_для_печати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Potapova</cp:lastModifiedBy>
  <cp:revision>1</cp:revision>
  <cp:lastPrinted>2020-12-22T13:22:06Z</cp:lastPrinted>
  <dcterms:created xsi:type="dcterms:W3CDTF">2006-09-16T00:00:00Z</dcterms:created>
  <dcterms:modified xsi:type="dcterms:W3CDTF">2022-11-24T13:59:43Z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