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didevica\AppData\Local\Microsoft\Windows\INetCache\Content.Outlook\NA7J83M4\"/>
    </mc:Choice>
  </mc:AlternateContent>
  <xr:revisionPtr revIDLastSave="0" documentId="13_ncr:1_{689825C7-2FB5-42A7-9ACC-004842792201}" xr6:coauthVersionLast="46" xr6:coauthVersionMax="46" xr10:uidLastSave="{00000000-0000-0000-0000-000000000000}"/>
  <bookViews>
    <workbookView xWindow="-120" yWindow="-120" windowWidth="20730" windowHeight="11160" tabRatio="700" activeTab="2" xr2:uid="{00000000-000D-0000-FFFF-FFFF00000000}"/>
  </bookViews>
  <sheets>
    <sheet name="Koptāme" sheetId="30" r:id="rId1"/>
    <sheet name="Kopsav" sheetId="31" r:id="rId2"/>
    <sheet name="1" sheetId="19" r:id="rId3"/>
  </sheets>
  <definedNames>
    <definedName name="_xlnm._FilterDatabase" localSheetId="2" hidden="1">'1'!$A$16:$P$19</definedName>
    <definedName name="D">'1'!$D$11</definedName>
    <definedName name="J">#REF!</definedName>
    <definedName name="M">'1'!$E$11</definedName>
    <definedName name="P">'1'!$C$11</definedName>
    <definedName name="_xlnm.Print_Area" localSheetId="2">'1'!$A$1:$P$28</definedName>
    <definedName name="_xlnm.Print_Area" localSheetId="1">Kopsav!$A$1:$H$31</definedName>
    <definedName name="_xlnm.Print_Area" localSheetId="0">Koptāme!$A$1:$D$35</definedName>
    <definedName name="S">'1'!$A$11</definedName>
    <definedName name="T">'1'!$B$11</definedName>
  </definedNames>
  <calcPr calcId="191029"/>
</workbook>
</file>

<file path=xl/calcChain.xml><?xml version="1.0" encoding="utf-8"?>
<calcChain xmlns="http://schemas.openxmlformats.org/spreadsheetml/2006/main">
  <c r="A2" i="19" l="1"/>
  <c r="J18" i="19" l="1"/>
  <c r="H18" i="19" l="1"/>
  <c r="L18" i="19" l="1"/>
  <c r="O18" i="19"/>
  <c r="N18" i="19"/>
  <c r="L20" i="19" l="1"/>
  <c r="O20" i="19"/>
  <c r="N20" i="19" l="1"/>
  <c r="K18" i="19"/>
  <c r="M18" i="19"/>
  <c r="P18" i="19" s="1"/>
  <c r="M20" i="19" l="1"/>
  <c r="E16" i="31" s="1"/>
  <c r="C6" i="31" l="1"/>
  <c r="C7" i="31"/>
  <c r="C8" i="31"/>
  <c r="C5" i="31"/>
  <c r="D8" i="19" l="1"/>
  <c r="D7" i="19"/>
  <c r="D6" i="19"/>
  <c r="D5" i="19"/>
  <c r="H16" i="31"/>
  <c r="F16" i="31"/>
  <c r="F17" i="31" s="1"/>
  <c r="G16" i="31" l="1"/>
  <c r="D16" i="31" s="1"/>
  <c r="H17" i="31"/>
  <c r="G12" i="31" s="1"/>
  <c r="G17" i="31" l="1"/>
  <c r="P20" i="19"/>
  <c r="I10" i="19" l="1"/>
  <c r="D17" i="31"/>
  <c r="D20" i="31" s="1"/>
  <c r="E17" i="31"/>
  <c r="D18" i="31" l="1"/>
  <c r="D19" i="31"/>
  <c r="D21" i="31" l="1"/>
  <c r="G11" i="31" l="1"/>
  <c r="D20" i="30"/>
  <c r="D22" i="30" s="1"/>
  <c r="D23" i="30" s="1"/>
</calcChain>
</file>

<file path=xl/sharedStrings.xml><?xml version="1.0" encoding="utf-8"?>
<sst xmlns="http://schemas.openxmlformats.org/spreadsheetml/2006/main" count="95" uniqueCount="74">
  <si>
    <t>Summa</t>
  </si>
  <si>
    <t>Sastādīja:</t>
  </si>
  <si>
    <t xml:space="preserve">Vienības izmaksas </t>
  </si>
  <si>
    <t>Kopā uz visu apjomu</t>
  </si>
  <si>
    <t>darba alga</t>
  </si>
  <si>
    <t>kopā</t>
  </si>
  <si>
    <t>Vladlens Ļipins</t>
  </si>
  <si>
    <t>Kods</t>
  </si>
  <si>
    <t>Kopā:</t>
  </si>
  <si>
    <t>Nr. p.k.</t>
  </si>
  <si>
    <t>mehānismi</t>
  </si>
  <si>
    <t>Objekta nosaukums:</t>
  </si>
  <si>
    <t>Objekta adrese:</t>
  </si>
  <si>
    <t>euro</t>
  </si>
  <si>
    <t>Tāme sastādīta 2018.gada tirgus cenās pēc būvprojekta rasējumiem.</t>
  </si>
  <si>
    <t>Būves nosaukums:</t>
  </si>
  <si>
    <t>(būvdarbu veids vai konstruktīvā elementa nosaukums)</t>
  </si>
  <si>
    <t>APSTIPRINU</t>
  </si>
  <si>
    <t xml:space="preserve">Objekta nosaukums: </t>
  </si>
  <si>
    <t xml:space="preserve">Objekta adrese: </t>
  </si>
  <si>
    <t>Pasūtījuma Nr. :</t>
  </si>
  <si>
    <t>Nr.                    p.k.</t>
  </si>
  <si>
    <t>Objekta nosaukums</t>
  </si>
  <si>
    <t>PVN (21 % )</t>
  </si>
  <si>
    <t>________________________________________________</t>
  </si>
  <si>
    <t>(paraksts un tā atšifrējums, datums)</t>
  </si>
  <si>
    <t xml:space="preserve">Pasūtījuma Nr. :  </t>
  </si>
  <si>
    <t>Par kopējo summu( euro)</t>
  </si>
  <si>
    <t>Kopējā darbietilpība c/h</t>
  </si>
  <si>
    <t>Nr.p.k.</t>
  </si>
  <si>
    <t>Kods, tāmes Nr.</t>
  </si>
  <si>
    <t>Būvarbu veids vai konstruktīvā elementa nosaukums</t>
  </si>
  <si>
    <t>Tāmes izmaksas</t>
  </si>
  <si>
    <t>Tai skaitā</t>
  </si>
  <si>
    <t>Darbietilpība (c/h)</t>
  </si>
  <si>
    <t xml:space="preserve">mehānismi </t>
  </si>
  <si>
    <t>Virsizdevumi (5%)</t>
  </si>
  <si>
    <t>Pavisam kopā:</t>
  </si>
  <si>
    <t xml:space="preserve">Tāmes izmaksas </t>
  </si>
  <si>
    <t>Būvdarbu nosaukums</t>
  </si>
  <si>
    <t>Mērvienība</t>
  </si>
  <si>
    <t>Daudzums</t>
  </si>
  <si>
    <t>laika norma (c/h)</t>
  </si>
  <si>
    <t>darba samaksas likme(euro/h)</t>
  </si>
  <si>
    <t>būvizstrādājumi</t>
  </si>
  <si>
    <t>darbietilpība (c/h)</t>
  </si>
  <si>
    <t>Tiešās izmaksas kopā, t. sk. darba devēja sociālais nodoklis (24,09%)</t>
  </si>
  <si>
    <t>Objekta izmaksas          (euro)</t>
  </si>
  <si>
    <t>Kopsavilkuma aprēķins</t>
  </si>
  <si>
    <t>_____________________________________________</t>
  </si>
  <si>
    <t>t.sk. darba aizsardzība (1%)</t>
  </si>
  <si>
    <t>Peļņa (4%)</t>
  </si>
  <si>
    <t>Ielu gaismekļu maiņa uz LED</t>
  </si>
  <si>
    <t>Pakalpojumu izmaksas / Abonēšana</t>
  </si>
  <si>
    <t>mēneši</t>
  </si>
  <si>
    <t>Siltumnīcefekta gāzu emisiju samazināšana ar viedajām apgaismojuma tehnoloģijām Daugavpils pilsētā</t>
  </si>
  <si>
    <t>Daugavpils</t>
  </si>
  <si>
    <t>DPD 2018/165</t>
  </si>
  <si>
    <t xml:space="preserve">Sastādīja : </t>
  </si>
  <si>
    <t xml:space="preserve">   Pārbaudīja : </t>
  </si>
  <si>
    <t xml:space="preserve">      Sastādīja : </t>
  </si>
  <si>
    <t>SIA "Lucidus" valdes loceklis</t>
  </si>
  <si>
    <t>Juris Zinkevičs</t>
  </si>
  <si>
    <t>2018.gada 30.novembrī</t>
  </si>
  <si>
    <t>Sert.Nr: 4-03901</t>
  </si>
  <si>
    <t>Sert. Nr. 4-03901</t>
  </si>
  <si>
    <t>Viedās apgaismouma vadības sistēmas nomas
maksa, (par 1mēnesi iekļaujot servera vietas
nomu un atjauninājumu,abonēšanas
maksa sim kartēm, datu pārraide, Datu plūsmas drošības Tunelis.s)</t>
  </si>
  <si>
    <t>Kopā bez PVN :</t>
  </si>
  <si>
    <t>Lokālā tāme Nr.2</t>
  </si>
  <si>
    <t>Koptāme</t>
  </si>
  <si>
    <t>"Siltumnīcefekta gāzu emisiju samazināšana ar viedajām apgaismojuma tehnoloģijām Daugavpils pilsētā" noma</t>
  </si>
  <si>
    <t>Andris Liniņš, 2020.gada 03.februārī</t>
  </si>
  <si>
    <t>Juris Zinkevičs, 2020.gada 03.februārī</t>
  </si>
  <si>
    <t>Viedās apgaismouma vadības sistēmas nomas maksa (par 1mēnesi iekļaujot servera vietas nomu un atjauninājumu, abonēšanas maksa sim kartēm, datu pārraide, Datu plūsmas drošības Tunelis.s)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</si>
</sst>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\ _₽_-;\-* #,##0\ _₽_-;_-* &quot;-&quot;\ _₽_-;_-@_-"/>
    <numFmt numFmtId="166" formatCode="_-* #,##0.00\ _₽_-;\-* #,##0.00\ _₽_-;_-* &quot;-&quot;??\ _₽_-;_-@_-"/>
    <numFmt numFmtId="167" formatCode="_(&quot;$&quot;* #,##0_);_(&quot;$&quot;* \(#,##0\);_(&quot;$&quot;* &quot;-&quot;_);_(@_)"/>
    <numFmt numFmtId="168" formatCode="_-* #,##0.00_-;\-* #,##0.00_-;_-* \-??_-;_-@_-"/>
    <numFmt numFmtId="169" formatCode="#.00"/>
    <numFmt numFmtId="170" formatCode="#."/>
    <numFmt numFmtId="171" formatCode="m\o\n\th\ d\,\ yyyy"/>
    <numFmt numFmtId="172" formatCode="_-* #,##0&quot;$&quot;_-;\-* #,##0&quot;$&quot;_-;_-* &quot;-&quot;&quot;$&quot;_-;_-@_-"/>
    <numFmt numFmtId="173" formatCode="_-* #,##0.00&quot;$&quot;_-;\-* #,##0.00&quot;$&quot;_-;_-* &quot;-&quot;??&quot;$&quot;_-;_-@_-"/>
    <numFmt numFmtId="174" formatCode="&quot;See Note &quot;\ #"/>
    <numFmt numFmtId="175" formatCode="_(* #,##0.00_);_(* \(#,##0.00\);_(* \-??_);_(@_)"/>
    <numFmt numFmtId="176" formatCode="_(&quot;$&quot;* #,##0.00_);_(&quot;$&quot;* \(#,##0.00\);_(&quot;$&quot;* &quot;-&quot;??_);_(@_)"/>
    <numFmt numFmtId="177" formatCode="_-* #,##0.00&quot;р.&quot;_-;\-* #,##0.00&quot;р.&quot;_-;_-* &quot;-&quot;??&quot;р.&quot;_-;_-@_-"/>
    <numFmt numFmtId="178" formatCode="_-* #,##0.00_р_._-;\-* #,##0.00_р_._-;_-* &quot;-&quot;??_р_._-;_-@_-"/>
    <numFmt numFmtId="179" formatCode="_-&quot;Ls &quot;* #,##0.00_-;&quot;-Ls &quot;* #,##0.00_-;_-&quot;Ls &quot;* \-??_-;_-@_-"/>
    <numFmt numFmtId="180" formatCode="&quot; &quot;#,##0.00&quot; &quot;;&quot;-&quot;#,##0.00&quot; &quot;;&quot; -&quot;#&quot; &quot;;&quot; &quot;@&quot; &quot;"/>
    <numFmt numFmtId="181" formatCode="&quot; &quot;#,##0.00&quot;    &quot;;&quot;-&quot;#,##0.00&quot;    &quot;;&quot; -&quot;#&quot;    &quot;;&quot; &quot;@&quot; &quot;"/>
    <numFmt numFmtId="182" formatCode="#,##0.00\ ;\-#,##0.00\ ;&quot; -&quot;#\ ;@\ "/>
    <numFmt numFmtId="183" formatCode="&quot; Ls &quot;#,##0.00&quot; &quot;;&quot;-Ls &quot;#,##0.00&quot; &quot;;&quot; Ls -&quot;#&quot; &quot;;&quot; &quot;@&quot; &quot;"/>
    <numFmt numFmtId="184" formatCode="&quot; &quot;#,##0.00&quot;р. &quot;;&quot;-&quot;#,##0.00&quot;р. &quot;;&quot; -&quot;#&quot;р. &quot;;&quot; &quot;@&quot; &quot;"/>
    <numFmt numFmtId="185" formatCode="[$-426]General"/>
    <numFmt numFmtId="186" formatCode="#,##0.00[$Ls-426];[Red]&quot;-&quot;#,##0.00[$Ls-426]"/>
    <numFmt numFmtId="187" formatCode="#,##0.00&quot; &quot;[$€-407];[Red]&quot;-&quot;#,##0.00&quot; &quot;[$€-407]"/>
    <numFmt numFmtId="188" formatCode="#,##0.00_ ;\-#,##0.00\ "/>
    <numFmt numFmtId="189" formatCode="0.000"/>
  </numFmts>
  <fonts count="103">
    <font>
      <sz val="12"/>
      <name val="Arial"/>
      <family val="2"/>
      <charset val="186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 Narrow"/>
      <family val="2"/>
      <charset val="186"/>
    </font>
    <font>
      <sz val="10"/>
      <name val="Helv"/>
    </font>
    <font>
      <sz val="10"/>
      <name val="Arial CE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"/>
      <color indexed="8"/>
      <name val="Courier"/>
      <family val="1"/>
      <charset val="186"/>
    </font>
    <font>
      <sz val="10"/>
      <name val="Baltica"/>
    </font>
    <font>
      <b/>
      <sz val="1"/>
      <color indexed="8"/>
      <name val="Courier"/>
      <family val="1"/>
      <charset val="186"/>
    </font>
    <font>
      <b/>
      <sz val="18"/>
      <name val="ITCCenturyBookT"/>
    </font>
    <font>
      <b/>
      <sz val="14"/>
      <name val="ITCCenturyBookT"/>
    </font>
    <font>
      <sz val="14"/>
      <name val="ITCCenturyBookT"/>
    </font>
    <font>
      <sz val="9"/>
      <name val="TextBook"/>
    </font>
    <font>
      <sz val="8"/>
      <name val="Helv"/>
    </font>
    <font>
      <sz val="10"/>
      <color indexed="64"/>
      <name val="Arial"/>
      <family val="2"/>
      <charset val="186"/>
    </font>
    <font>
      <sz val="12"/>
      <name val="Courier"/>
      <family val="1"/>
      <charset val="186"/>
    </font>
    <font>
      <sz val="10"/>
      <name val="Calibri"/>
      <family val="2"/>
      <charset val="186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86"/>
    </font>
    <font>
      <sz val="10"/>
      <name val="Arial"/>
      <family val="2"/>
      <charset val="1"/>
    </font>
    <font>
      <b/>
      <sz val="12"/>
      <color theme="0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0"/>
      <name val="Mangal"/>
      <family val="2"/>
      <charset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ahoma"/>
      <family val="2"/>
      <charset val="186"/>
    </font>
    <font>
      <sz val="12"/>
      <name val="Courier New"/>
      <family val="3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MS Sans Serif"/>
      <family val="2"/>
      <charset val="204"/>
    </font>
    <font>
      <sz val="11"/>
      <color indexed="8"/>
      <name val="Arial"/>
      <family val="2"/>
      <charset val="204"/>
    </font>
    <font>
      <b/>
      <sz val="18"/>
      <color indexed="56"/>
      <name val="Cambria"/>
      <family val="2"/>
      <charset val="186"/>
    </font>
    <font>
      <i/>
      <sz val="11"/>
      <color indexed="23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sz val="10"/>
      <color indexed="8"/>
      <name val="Arial1"/>
      <charset val="204"/>
    </font>
    <font>
      <b/>
      <sz val="18"/>
      <color indexed="56"/>
      <name val="Cambria"/>
      <family val="1"/>
      <charset val="204"/>
    </font>
    <font>
      <b/>
      <i/>
      <u/>
      <sz val="11"/>
      <color indexed="8"/>
      <name val="Arial"/>
      <family val="2"/>
      <charset val="204"/>
    </font>
    <font>
      <sz val="10"/>
      <color indexed="8"/>
      <name val="Helv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2"/>
      <color theme="0"/>
      <name val="Times New Roman"/>
      <family val="1"/>
      <charset val="186"/>
    </font>
    <font>
      <i/>
      <sz val="12"/>
      <color theme="0"/>
      <name val="Times New Roman"/>
      <family val="1"/>
      <charset val="186"/>
    </font>
    <font>
      <b/>
      <sz val="10"/>
      <color theme="0"/>
      <name val="Times New Roman"/>
      <family val="1"/>
      <charset val="186"/>
    </font>
    <font>
      <i/>
      <sz val="11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8"/>
      <name val="Times New Roman"/>
      <family val="1"/>
      <charset val="186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0" tint="-0.14999847407452621"/>
      <name val="Calibri"/>
      <family val="2"/>
      <charset val="204"/>
    </font>
    <font>
      <b/>
      <sz val="10.5"/>
      <name val="Times New Roman"/>
      <family val="1"/>
      <charset val="1"/>
    </font>
    <font>
      <sz val="9"/>
      <name val="Times New Roman"/>
      <family val="1"/>
    </font>
    <font>
      <sz val="14"/>
      <name val="Times New Roman"/>
      <family val="1"/>
      <charset val="186"/>
    </font>
  </fonts>
  <fills count="49">
    <fill>
      <patternFill patternType="none"/>
    </fill>
    <fill>
      <patternFill patternType="gray125"/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2"/>
      </patternFill>
    </fill>
    <fill>
      <patternFill patternType="solid">
        <fgColor indexed="10"/>
      </patternFill>
    </fill>
    <fill>
      <patternFill patternType="solid">
        <fgColor indexed="10"/>
        <bgColor indexed="1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7"/>
      </patternFill>
    </fill>
    <fill>
      <patternFill patternType="solid">
        <fgColor indexed="57"/>
        <bgColor indexed="57"/>
      </patternFill>
    </fill>
    <fill>
      <patternFill patternType="solid">
        <fgColor indexed="36"/>
      </patternFill>
    </fill>
    <fill>
      <patternFill patternType="solid">
        <fgColor indexed="20"/>
        <bgColor indexed="20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22"/>
      </patternFill>
    </fill>
    <fill>
      <patternFill patternType="solid">
        <fgColor indexed="11"/>
        <bgColor indexed="11"/>
      </patternFill>
    </fill>
    <fill>
      <patternFill patternType="solid">
        <fgColor indexed="43"/>
      </patternFill>
    </fill>
    <fill>
      <patternFill patternType="solid">
        <fgColor indexed="51"/>
        <bgColor indexed="51"/>
      </patternFill>
    </fill>
    <fill>
      <patternFill patternType="solid">
        <fgColor indexed="49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53"/>
        <bgColor indexed="53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30"/>
        <bgColor indexed="30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55"/>
      </patternFill>
    </fill>
    <fill>
      <patternFill patternType="solid">
        <fgColor indexed="55"/>
        <bgColor indexed="55"/>
      </patternFill>
    </fill>
    <fill>
      <patternFill patternType="solid">
        <fgColor indexed="26"/>
        <bgColor indexed="26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3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15">
    <xf numFmtId="0" fontId="0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9" fillId="0" borderId="0"/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5" fontId="3" fillId="0" borderId="0" applyFill="0" applyBorder="0" applyAlignment="0" applyProtection="0"/>
    <xf numFmtId="166" fontId="3" fillId="0" borderId="0" applyFont="0" applyFill="0" applyBorder="0" applyAlignment="0" applyProtection="0"/>
    <xf numFmtId="171" fontId="12" fillId="0" borderId="0">
      <protection locked="0"/>
    </xf>
    <xf numFmtId="165" fontId="11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13" fillId="0" borderId="0" applyNumberFormat="0"/>
    <xf numFmtId="169" fontId="12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0" fontId="15" fillId="2" borderId="0"/>
    <xf numFmtId="0" fontId="16" fillId="1" borderId="0"/>
    <xf numFmtId="0" fontId="17" fillId="0" borderId="0"/>
    <xf numFmtId="0" fontId="10" fillId="0" borderId="0"/>
    <xf numFmtId="0" fontId="9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0" fillId="0" borderId="0"/>
    <xf numFmtId="0" fontId="21" fillId="0" borderId="0"/>
    <xf numFmtId="0" fontId="3" fillId="0" borderId="0">
      <alignment vertical="center" wrapText="1"/>
    </xf>
    <xf numFmtId="0" fontId="3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11" fillId="0" borderId="0"/>
    <xf numFmtId="174" fontId="19" fillId="0" borderId="0">
      <alignment horizontal="left"/>
    </xf>
    <xf numFmtId="167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6" fillId="0" borderId="0"/>
    <xf numFmtId="0" fontId="6" fillId="0" borderId="0"/>
    <xf numFmtId="0" fontId="1" fillId="3" borderId="0">
      <alignment vertical="center" wrapText="1"/>
    </xf>
    <xf numFmtId="0" fontId="1" fillId="0" borderId="0"/>
    <xf numFmtId="0" fontId="1" fillId="0" borderId="0"/>
    <xf numFmtId="0" fontId="22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2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43" fontId="3" fillId="0" borderId="0" applyFont="0" applyFill="0" applyBorder="0" applyAlignment="0" applyProtection="0"/>
    <xf numFmtId="0" fontId="23" fillId="0" borderId="0" applyNumberFormat="0" applyFont="0" applyFill="0" applyBorder="0" applyAlignment="0" applyProtection="0">
      <alignment vertical="top"/>
    </xf>
    <xf numFmtId="0" fontId="23" fillId="0" borderId="0">
      <alignment vertical="center"/>
    </xf>
    <xf numFmtId="0" fontId="26" fillId="0" borderId="0"/>
    <xf numFmtId="0" fontId="3" fillId="0" borderId="0"/>
    <xf numFmtId="0" fontId="26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" fillId="0" borderId="0"/>
    <xf numFmtId="168" fontId="29" fillId="0" borderId="0" applyFill="0" applyBorder="0" applyAlignment="0" applyProtection="0"/>
    <xf numFmtId="0" fontId="30" fillId="0" borderId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53" fillId="5" borderId="0"/>
    <xf numFmtId="0" fontId="53" fillId="5" borderId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53" fillId="7" borderId="0"/>
    <xf numFmtId="0" fontId="53" fillId="7" borderId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4" fillId="14" borderId="0"/>
    <xf numFmtId="0" fontId="24" fillId="14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4" fillId="15" borderId="0"/>
    <xf numFmtId="0" fontId="24" fillId="15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4" fillId="16" borderId="0"/>
    <xf numFmtId="0" fontId="24" fillId="16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4" fillId="18" borderId="0"/>
    <xf numFmtId="0" fontId="24" fillId="18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4" fillId="19" borderId="0"/>
    <xf numFmtId="0" fontId="24" fillId="19" borderId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4" fillId="20" borderId="0"/>
    <xf numFmtId="0" fontId="24" fillId="20" borderId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53" fillId="22" borderId="0"/>
    <xf numFmtId="0" fontId="53" fillId="22" borderId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53" fillId="24" borderId="0"/>
    <xf numFmtId="0" fontId="53" fillId="24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1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25" borderId="0" applyNumberFormat="0" applyBorder="0" applyAlignment="0" applyProtection="0"/>
    <xf numFmtId="0" fontId="24" fillId="28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4" fillId="29" borderId="0"/>
    <xf numFmtId="0" fontId="24" fillId="29" borderId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4" fillId="30" borderId="0"/>
    <xf numFmtId="0" fontId="24" fillId="30" borderId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4" fillId="32" borderId="0"/>
    <xf numFmtId="0" fontId="24" fillId="32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4" fillId="18" borderId="0"/>
    <xf numFmtId="0" fontId="24" fillId="18" borderId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4" fillId="29" borderId="0"/>
    <xf numFmtId="0" fontId="24" fillId="29" borderId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4" fillId="34" borderId="0"/>
    <xf numFmtId="0" fontId="24" fillId="34" borderId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53" fillId="36" borderId="0"/>
    <xf numFmtId="0" fontId="53" fillId="36" borderId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53" fillId="38" borderId="0"/>
    <xf numFmtId="0" fontId="53" fillId="38" borderId="0"/>
    <xf numFmtId="0" fontId="34" fillId="39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3" borderId="0" applyNumberFormat="0" applyBorder="0" applyAlignment="0" applyProtection="0"/>
    <xf numFmtId="0" fontId="34" fillId="35" borderId="0" applyNumberFormat="0" applyBorder="0" applyAlignment="0" applyProtection="0"/>
    <xf numFmtId="0" fontId="34" fillId="40" borderId="0" applyNumberFormat="0" applyBorder="0" applyAlignment="0" applyProtection="0"/>
    <xf numFmtId="0" fontId="53" fillId="39" borderId="0" applyNumberFormat="0" applyBorder="0" applyAlignment="0" applyProtection="0"/>
    <xf numFmtId="0" fontId="53" fillId="26" borderId="0" applyNumberFormat="0" applyBorder="0" applyAlignment="0" applyProtection="0"/>
    <xf numFmtId="0" fontId="53" fillId="27" borderId="0" applyNumberFormat="0" applyBorder="0" applyAlignment="0" applyProtection="0"/>
    <xf numFmtId="0" fontId="53" fillId="23" borderId="0" applyNumberFormat="0" applyBorder="0" applyAlignment="0" applyProtection="0"/>
    <xf numFmtId="0" fontId="53" fillId="35" borderId="0" applyNumberFormat="0" applyBorder="0" applyAlignment="0" applyProtection="0"/>
    <xf numFmtId="0" fontId="53" fillId="40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53" fillId="41" borderId="0"/>
    <xf numFmtId="0" fontId="53" fillId="41" borderId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53" fillId="30" borderId="0"/>
    <xf numFmtId="0" fontId="53" fillId="30" borderId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53" fillId="32" borderId="0"/>
    <xf numFmtId="0" fontId="53" fillId="32" borderId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53" fillId="24" borderId="0"/>
    <xf numFmtId="0" fontId="53" fillId="24" borderId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53" fillId="36" borderId="0"/>
    <xf numFmtId="0" fontId="53" fillId="36" borderId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53" fillId="42" borderId="0"/>
    <xf numFmtId="0" fontId="53" fillId="42" borderId="0"/>
    <xf numFmtId="0" fontId="35" fillId="31" borderId="12" applyNumberFormat="0" applyAlignment="0" applyProtection="0"/>
    <xf numFmtId="0" fontId="35" fillId="31" borderId="12" applyNumberFormat="0" applyAlignment="0" applyProtection="0"/>
    <xf numFmtId="0" fontId="55" fillId="43" borderId="12"/>
    <xf numFmtId="0" fontId="55" fillId="43" borderId="12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8" fillId="0" borderId="0"/>
    <xf numFmtId="0" fontId="68" fillId="0" borderId="0"/>
    <xf numFmtId="168" fontId="3" fillId="0" borderId="0" applyFill="0" applyBorder="0" applyAlignment="0" applyProtection="0"/>
    <xf numFmtId="175" fontId="33" fillId="0" borderId="0" applyFill="0" applyBorder="0" applyAlignment="0" applyProtection="0"/>
    <xf numFmtId="180" fontId="44" fillId="0" borderId="0"/>
    <xf numFmtId="43" fontId="3" fillId="0" borderId="0" applyFont="0" applyFill="0" applyBorder="0" applyAlignment="0" applyProtection="0"/>
    <xf numFmtId="180" fontId="44" fillId="0" borderId="0"/>
    <xf numFmtId="43" fontId="3" fillId="0" borderId="0" applyFont="0" applyFill="0" applyBorder="0" applyAlignment="0" applyProtection="0"/>
    <xf numFmtId="166" fontId="31" fillId="0" borderId="0" applyFont="0" applyFill="0" applyBorder="0" applyAlignment="0" applyProtection="0"/>
    <xf numFmtId="182" fontId="24" fillId="0" borderId="0" applyFill="0" applyBorder="0" applyAlignment="0" applyProtection="0"/>
    <xf numFmtId="181" fontId="44" fillId="0" borderId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3" fillId="0" borderId="0" applyFill="0" applyBorder="0" applyAlignment="0" applyProtection="0"/>
    <xf numFmtId="183" fontId="69" fillId="0" borderId="0"/>
    <xf numFmtId="184" fontId="44" fillId="0" borderId="0"/>
    <xf numFmtId="184" fontId="44" fillId="0" borderId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1" fontId="75" fillId="0" borderId="0">
      <protection locked="0"/>
    </xf>
    <xf numFmtId="0" fontId="1" fillId="0" borderId="0"/>
    <xf numFmtId="185" fontId="69" fillId="0" borderId="0"/>
    <xf numFmtId="185" fontId="44" fillId="0" borderId="0"/>
    <xf numFmtId="0" fontId="24" fillId="0" borderId="0"/>
    <xf numFmtId="0" fontId="2" fillId="0" borderId="0"/>
    <xf numFmtId="169" fontId="75" fillId="0" borderId="0">
      <protection locked="0"/>
    </xf>
    <xf numFmtId="0" fontId="70" fillId="0" borderId="0">
      <alignment horizontal="center"/>
    </xf>
    <xf numFmtId="185" fontId="70" fillId="0" borderId="0">
      <alignment horizontal="center"/>
    </xf>
    <xf numFmtId="0" fontId="70" fillId="0" borderId="0">
      <alignment horizontal="center" textRotation="90"/>
    </xf>
    <xf numFmtId="185" fontId="70" fillId="0" borderId="0">
      <alignment horizontal="center" textRotation="90"/>
    </xf>
    <xf numFmtId="170" fontId="76" fillId="0" borderId="0">
      <protection locked="0"/>
    </xf>
    <xf numFmtId="170" fontId="76" fillId="0" borderId="0"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62" fillId="0" borderId="0"/>
    <xf numFmtId="0" fontId="38" fillId="13" borderId="12" applyNumberFormat="0" applyAlignment="0" applyProtection="0"/>
    <xf numFmtId="0" fontId="38" fillId="13" borderId="12" applyNumberFormat="0" applyAlignment="0" applyProtection="0"/>
    <xf numFmtId="0" fontId="63" fillId="20" borderId="12"/>
    <xf numFmtId="0" fontId="63" fillId="20" borderId="12"/>
    <xf numFmtId="0" fontId="34" fillId="4" borderId="0" applyNumberFormat="0" applyBorder="0" applyAlignment="0" applyProtection="0"/>
    <xf numFmtId="0" fontId="34" fillId="6" borderId="0" applyNumberFormat="0" applyBorder="0" applyAlignment="0" applyProtection="0"/>
    <xf numFmtId="0" fontId="34" fillId="21" borderId="0" applyNumberFormat="0" applyBorder="0" applyAlignment="0" applyProtection="0"/>
    <xf numFmtId="0" fontId="34" fillId="23" borderId="0" applyNumberFormat="0" applyBorder="0" applyAlignment="0" applyProtection="0"/>
    <xf numFmtId="0" fontId="34" fillId="35" borderId="0" applyNumberFormat="0" applyBorder="0" applyAlignment="0" applyProtection="0"/>
    <xf numFmtId="0" fontId="34" fillId="37" borderId="0" applyNumberFormat="0" applyBorder="0" applyAlignment="0" applyProtection="0"/>
    <xf numFmtId="0" fontId="39" fillId="31" borderId="13" applyNumberFormat="0" applyAlignment="0" applyProtection="0"/>
    <xf numFmtId="0" fontId="39" fillId="31" borderId="13" applyNumberFormat="0" applyAlignment="0" applyProtection="0"/>
    <xf numFmtId="0" fontId="66" fillId="43" borderId="13"/>
    <xf numFmtId="0" fontId="66" fillId="43" borderId="13"/>
    <xf numFmtId="166" fontId="31" fillId="0" borderId="0" applyFont="0" applyFill="0" applyBorder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67" fillId="0" borderId="14"/>
    <xf numFmtId="0" fontId="67" fillId="0" borderId="14"/>
    <xf numFmtId="0" fontId="41" fillId="10" borderId="0" applyNumberFormat="0" applyBorder="0" applyAlignment="0" applyProtection="0"/>
    <xf numFmtId="0" fontId="58" fillId="16" borderId="0"/>
    <xf numFmtId="0" fontId="58" fillId="16" borderId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65" fillId="44" borderId="0"/>
    <xf numFmtId="0" fontId="65" fillId="44" borderId="0"/>
    <xf numFmtId="0" fontId="43" fillId="0" borderId="0"/>
    <xf numFmtId="0" fontId="3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32" fillId="0" borderId="0"/>
    <xf numFmtId="185" fontId="69" fillId="0" borderId="0"/>
    <xf numFmtId="0" fontId="2" fillId="0" borderId="0"/>
    <xf numFmtId="185" fontId="24" fillId="0" borderId="0"/>
    <xf numFmtId="185" fontId="24" fillId="0" borderId="0"/>
    <xf numFmtId="0" fontId="2" fillId="0" borderId="0"/>
    <xf numFmtId="0" fontId="23" fillId="0" borderId="0"/>
    <xf numFmtId="0" fontId="23" fillId="0" borderId="0"/>
    <xf numFmtId="185" fontId="44" fillId="0" borderId="0"/>
    <xf numFmtId="185" fontId="44" fillId="0" borderId="0"/>
    <xf numFmtId="0" fontId="3" fillId="0" borderId="0"/>
    <xf numFmtId="0" fontId="3" fillId="0" borderId="0"/>
    <xf numFmtId="0" fontId="1" fillId="0" borderId="0"/>
    <xf numFmtId="0" fontId="3" fillId="0" borderId="0">
      <alignment vertical="center" wrapText="1"/>
    </xf>
    <xf numFmtId="0" fontId="31" fillId="0" borderId="0"/>
    <xf numFmtId="0" fontId="1" fillId="0" borderId="0"/>
    <xf numFmtId="185" fontId="69" fillId="0" borderId="0">
      <alignment vertical="center"/>
    </xf>
    <xf numFmtId="0" fontId="1" fillId="0" borderId="0"/>
    <xf numFmtId="0" fontId="24" fillId="0" borderId="0"/>
    <xf numFmtId="0" fontId="2" fillId="0" borderId="0"/>
    <xf numFmtId="0" fontId="2" fillId="0" borderId="0"/>
    <xf numFmtId="185" fontId="71" fillId="0" borderId="0"/>
    <xf numFmtId="185" fontId="71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2" fillId="0" borderId="0"/>
    <xf numFmtId="185" fontId="69" fillId="0" borderId="0">
      <alignment vertical="center"/>
    </xf>
    <xf numFmtId="0" fontId="20" fillId="0" borderId="0"/>
    <xf numFmtId="0" fontId="23" fillId="0" borderId="0">
      <alignment vertical="center"/>
    </xf>
    <xf numFmtId="0" fontId="23" fillId="0" borderId="0"/>
    <xf numFmtId="0" fontId="1" fillId="0" borderId="0"/>
    <xf numFmtId="185" fontId="69" fillId="0" borderId="0"/>
    <xf numFmtId="185" fontId="69" fillId="0" borderId="0"/>
    <xf numFmtId="0" fontId="21" fillId="0" borderId="0"/>
    <xf numFmtId="0" fontId="3" fillId="0" borderId="0"/>
    <xf numFmtId="0" fontId="1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0">
      <alignment vertical="center" wrapText="1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2" fillId="0" borderId="0"/>
    <xf numFmtId="0" fontId="72" fillId="0" borderId="0"/>
    <xf numFmtId="0" fontId="1" fillId="17" borderId="15" applyNumberFormat="0" applyFont="0" applyAlignment="0" applyProtection="0"/>
    <xf numFmtId="0" fontId="1" fillId="0" borderId="0"/>
    <xf numFmtId="0" fontId="5" fillId="0" borderId="0"/>
    <xf numFmtId="0" fontId="1" fillId="0" borderId="0"/>
    <xf numFmtId="0" fontId="3" fillId="0" borderId="0"/>
    <xf numFmtId="0" fontId="46" fillId="0" borderId="0" applyNumberFormat="0" applyFill="0" applyBorder="0" applyAlignment="0" applyProtection="0"/>
    <xf numFmtId="0" fontId="57" fillId="0" borderId="0"/>
    <xf numFmtId="0" fontId="57" fillId="0" borderId="0"/>
    <xf numFmtId="0" fontId="47" fillId="45" borderId="16" applyNumberFormat="0" applyAlignment="0" applyProtection="0"/>
    <xf numFmtId="0" fontId="56" fillId="46" borderId="16"/>
    <xf numFmtId="0" fontId="56" fillId="46" borderId="16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17" borderId="15" applyNumberFormat="0" applyFont="0" applyAlignment="0" applyProtection="0"/>
    <xf numFmtId="0" fontId="44" fillId="47" borderId="15"/>
    <xf numFmtId="0" fontId="44" fillId="47" borderId="15"/>
    <xf numFmtId="0" fontId="73" fillId="0" borderId="0"/>
    <xf numFmtId="185" fontId="73" fillId="0" borderId="0"/>
    <xf numFmtId="186" fontId="73" fillId="0" borderId="0"/>
    <xf numFmtId="187" fontId="73" fillId="0" borderId="0"/>
    <xf numFmtId="187" fontId="73" fillId="0" borderId="0"/>
    <xf numFmtId="0" fontId="73" fillId="0" borderId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64" fillId="0" borderId="17"/>
    <xf numFmtId="0" fontId="64" fillId="0" borderId="17"/>
    <xf numFmtId="0" fontId="49" fillId="9" borderId="0" applyNumberFormat="0" applyBorder="0" applyAlignment="0" applyProtection="0"/>
    <xf numFmtId="0" fontId="54" fillId="15" borderId="0"/>
    <xf numFmtId="0" fontId="54" fillId="15" borderId="0"/>
    <xf numFmtId="0" fontId="1" fillId="0" borderId="0"/>
    <xf numFmtId="0" fontId="3" fillId="0" borderId="0"/>
    <xf numFmtId="0" fontId="6" fillId="0" borderId="0"/>
    <xf numFmtId="0" fontId="1" fillId="0" borderId="0"/>
    <xf numFmtId="0" fontId="1" fillId="0" borderId="0"/>
    <xf numFmtId="185" fontId="74" fillId="0" borderId="0"/>
    <xf numFmtId="0" fontId="6" fillId="0" borderId="0"/>
    <xf numFmtId="0" fontId="3" fillId="0" borderId="0"/>
    <xf numFmtId="0" fontId="1" fillId="0" borderId="0"/>
    <xf numFmtId="0" fontId="3" fillId="0" borderId="0"/>
    <xf numFmtId="176" fontId="31" fillId="0" borderId="0" applyFont="0" applyFill="0" applyBorder="0" applyAlignment="0" applyProtection="0"/>
    <xf numFmtId="0" fontId="50" fillId="0" borderId="18" applyNumberFormat="0" applyFill="0" applyAlignment="0" applyProtection="0"/>
    <xf numFmtId="0" fontId="59" fillId="0" borderId="19"/>
    <xf numFmtId="0" fontId="59" fillId="0" borderId="19"/>
    <xf numFmtId="0" fontId="51" fillId="0" borderId="20" applyNumberFormat="0" applyFill="0" applyAlignment="0" applyProtection="0"/>
    <xf numFmtId="0" fontId="60" fillId="0" borderId="21"/>
    <xf numFmtId="0" fontId="60" fillId="0" borderId="21"/>
    <xf numFmtId="0" fontId="52" fillId="0" borderId="22" applyNumberFormat="0" applyFill="0" applyAlignment="0" applyProtection="0"/>
    <xf numFmtId="0" fontId="61" fillId="0" borderId="23"/>
    <xf numFmtId="0" fontId="61" fillId="0" borderId="23"/>
    <xf numFmtId="0" fontId="52" fillId="0" borderId="0" applyNumberFormat="0" applyFill="0" applyBorder="0" applyAlignment="0" applyProtection="0"/>
    <xf numFmtId="0" fontId="61" fillId="0" borderId="0"/>
    <xf numFmtId="0" fontId="61" fillId="0" borderId="0"/>
    <xf numFmtId="0" fontId="8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</cellStyleXfs>
  <cellXfs count="171">
    <xf numFmtId="0" fontId="0" fillId="0" borderId="0" xfId="0"/>
    <xf numFmtId="0" fontId="81" fillId="0" borderId="0" xfId="0" applyFont="1" applyFill="1"/>
    <xf numFmtId="0" fontId="80" fillId="0" borderId="0" xfId="0" applyFont="1" applyFill="1"/>
    <xf numFmtId="0" fontId="83" fillId="0" borderId="0" xfId="0" applyNumberFormat="1" applyFont="1" applyFill="1" applyAlignment="1">
      <alignment horizontal="center"/>
    </xf>
    <xf numFmtId="0" fontId="83" fillId="0" borderId="0" xfId="0" applyNumberFormat="1" applyFont="1" applyFill="1" applyAlignment="1"/>
    <xf numFmtId="0" fontId="27" fillId="0" borderId="0" xfId="0" applyNumberFormat="1" applyFont="1" applyFill="1" applyAlignment="1"/>
    <xf numFmtId="0" fontId="84" fillId="0" borderId="0" xfId="0" applyNumberFormat="1" applyFont="1" applyFill="1" applyAlignment="1"/>
    <xf numFmtId="0" fontId="85" fillId="0" borderId="0" xfId="0" applyNumberFormat="1" applyFont="1" applyFill="1" applyAlignment="1"/>
    <xf numFmtId="0" fontId="86" fillId="0" borderId="0" xfId="0" applyNumberFormat="1" applyFont="1" applyFill="1" applyAlignment="1"/>
    <xf numFmtId="0" fontId="87" fillId="0" borderId="0" xfId="0" applyNumberFormat="1" applyFont="1" applyFill="1" applyAlignment="1">
      <alignment vertical="top"/>
    </xf>
    <xf numFmtId="0" fontId="81" fillId="0" borderId="0" xfId="0" applyNumberFormat="1" applyFont="1" applyFill="1" applyAlignment="1"/>
    <xf numFmtId="0" fontId="81" fillId="0" borderId="0" xfId="0" applyNumberFormat="1" applyFont="1" applyFill="1" applyAlignment="1">
      <alignment horizontal="right"/>
    </xf>
    <xf numFmtId="2" fontId="27" fillId="0" borderId="0" xfId="0" applyNumberFormat="1" applyFont="1" applyFill="1" applyAlignment="1">
      <alignment horizontal="center"/>
    </xf>
    <xf numFmtId="2" fontId="27" fillId="0" borderId="0" xfId="0" applyNumberFormat="1" applyFont="1" applyFill="1" applyAlignment="1"/>
    <xf numFmtId="0" fontId="88" fillId="0" borderId="0" xfId="0" applyNumberFormat="1" applyFont="1" applyFill="1" applyAlignment="1"/>
    <xf numFmtId="0" fontId="89" fillId="0" borderId="0" xfId="0" applyNumberFormat="1" applyFont="1" applyFill="1" applyAlignment="1"/>
    <xf numFmtId="0" fontId="90" fillId="0" borderId="11" xfId="0" applyNumberFormat="1" applyFont="1" applyFill="1" applyBorder="1" applyAlignment="1">
      <alignment horizontal="center"/>
    </xf>
    <xf numFmtId="0" fontId="79" fillId="0" borderId="11" xfId="0" applyNumberFormat="1" applyFont="1" applyFill="1" applyBorder="1" applyAlignment="1">
      <alignment horizontal="center"/>
    </xf>
    <xf numFmtId="0" fontId="80" fillId="0" borderId="11" xfId="0" applyNumberFormat="1" applyFont="1" applyFill="1" applyBorder="1" applyAlignment="1">
      <alignment horizontal="center"/>
    </xf>
    <xf numFmtId="0" fontId="80" fillId="0" borderId="11" xfId="0" applyNumberFormat="1" applyFont="1" applyFill="1" applyBorder="1" applyAlignment="1">
      <alignment horizontal="right"/>
    </xf>
    <xf numFmtId="0" fontId="77" fillId="0" borderId="0" xfId="0" applyFont="1" applyFill="1"/>
    <xf numFmtId="0" fontId="80" fillId="0" borderId="0" xfId="0" applyFont="1" applyFill="1" applyAlignment="1">
      <alignment horizontal="center"/>
    </xf>
    <xf numFmtId="49" fontId="79" fillId="0" borderId="0" xfId="0" applyNumberFormat="1" applyFont="1" applyFill="1" applyBorder="1" applyAlignment="1">
      <alignment horizontal="right" vertical="center" wrapText="1"/>
    </xf>
    <xf numFmtId="0" fontId="80" fillId="0" borderId="0" xfId="0" applyFont="1" applyFill="1" applyBorder="1" applyAlignment="1">
      <alignment horizontal="center" vertical="center"/>
    </xf>
    <xf numFmtId="1" fontId="80" fillId="0" borderId="0" xfId="0" applyNumberFormat="1" applyFont="1" applyFill="1" applyBorder="1" applyAlignment="1">
      <alignment horizontal="center" vertical="center"/>
    </xf>
    <xf numFmtId="2" fontId="80" fillId="0" borderId="0" xfId="0" applyNumberFormat="1" applyFont="1" applyFill="1" applyBorder="1" applyAlignment="1">
      <alignment vertical="center"/>
    </xf>
    <xf numFmtId="2" fontId="92" fillId="0" borderId="0" xfId="0" applyNumberFormat="1" applyFont="1" applyFill="1" applyBorder="1" applyAlignment="1">
      <alignment vertical="center"/>
    </xf>
    <xf numFmtId="2" fontId="80" fillId="0" borderId="0" xfId="0" applyNumberFormat="1" applyFont="1" applyFill="1" applyAlignment="1">
      <alignment vertical="center"/>
    </xf>
    <xf numFmtId="0" fontId="80" fillId="0" borderId="0" xfId="0" applyNumberFormat="1" applyFont="1" applyFill="1" applyAlignment="1">
      <alignment horizontal="center"/>
    </xf>
    <xf numFmtId="0" fontId="80" fillId="0" borderId="0" xfId="0" applyNumberFormat="1" applyFont="1" applyFill="1" applyAlignment="1">
      <alignment horizontal="right"/>
    </xf>
    <xf numFmtId="0" fontId="93" fillId="0" borderId="0" xfId="0" applyFont="1" applyFill="1" applyAlignment="1">
      <alignment horizontal="right"/>
    </xf>
    <xf numFmtId="0" fontId="93" fillId="0" borderId="0" xfId="0" applyFont="1" applyFill="1"/>
    <xf numFmtId="0" fontId="81" fillId="0" borderId="0" xfId="0" applyFont="1" applyFill="1" applyAlignment="1">
      <alignment horizontal="center"/>
    </xf>
    <xf numFmtId="0" fontId="81" fillId="0" borderId="0" xfId="0" applyNumberFormat="1" applyFont="1" applyFill="1" applyAlignment="1">
      <alignment horizontal="left" vertical="top"/>
    </xf>
    <xf numFmtId="0" fontId="87" fillId="0" borderId="0" xfId="0" applyNumberFormat="1" applyFont="1" applyFill="1" applyAlignment="1">
      <alignment horizontal="left" vertical="top"/>
    </xf>
    <xf numFmtId="0" fontId="28" fillId="0" borderId="8" xfId="32" applyFont="1" applyFill="1" applyBorder="1" applyAlignment="1">
      <alignment vertical="center"/>
    </xf>
    <xf numFmtId="2" fontId="93" fillId="0" borderId="0" xfId="0" applyNumberFormat="1" applyFont="1" applyFill="1" applyBorder="1" applyAlignment="1">
      <alignment vertical="center"/>
    </xf>
    <xf numFmtId="0" fontId="87" fillId="0" borderId="0" xfId="0" applyNumberFormat="1" applyFont="1" applyFill="1" applyAlignment="1">
      <alignment horizontal="center" vertical="top"/>
    </xf>
    <xf numFmtId="0" fontId="27" fillId="0" borderId="0" xfId="0" applyNumberFormat="1" applyFont="1" applyFill="1" applyAlignment="1">
      <alignment horizontal="center"/>
    </xf>
    <xf numFmtId="0" fontId="93" fillId="0" borderId="10" xfId="0" applyNumberFormat="1" applyFont="1" applyFill="1" applyBorder="1" applyAlignment="1">
      <alignment horizontal="center"/>
    </xf>
    <xf numFmtId="0" fontId="93" fillId="0" borderId="0" xfId="0" applyFont="1" applyFill="1" applyAlignment="1">
      <alignment horizontal="center"/>
    </xf>
    <xf numFmtId="0" fontId="84" fillId="0" borderId="0" xfId="0" applyFont="1" applyFill="1"/>
    <xf numFmtId="0" fontId="84" fillId="0" borderId="0" xfId="0" applyFont="1" applyFill="1" applyAlignment="1">
      <alignment horizontal="right"/>
    </xf>
    <xf numFmtId="0" fontId="84" fillId="0" borderId="0" xfId="0" applyFont="1" applyFill="1" applyAlignment="1"/>
    <xf numFmtId="0" fontId="84" fillId="0" borderId="0" xfId="0" applyFont="1" applyFill="1" applyAlignment="1">
      <alignment horizontal="left"/>
    </xf>
    <xf numFmtId="0" fontId="84" fillId="0" borderId="0" xfId="0" applyFont="1" applyFill="1" applyAlignment="1">
      <alignment horizontal="center"/>
    </xf>
    <xf numFmtId="0" fontId="83" fillId="0" borderId="0" xfId="0" applyFont="1" applyFill="1"/>
    <xf numFmtId="0" fontId="84" fillId="0" borderId="0" xfId="0" applyFont="1" applyFill="1" applyBorder="1" applyAlignment="1">
      <alignment horizontal="right"/>
    </xf>
    <xf numFmtId="0" fontId="84" fillId="0" borderId="0" xfId="0" applyFont="1" applyFill="1" applyBorder="1" applyAlignment="1"/>
    <xf numFmtId="0" fontId="84" fillId="0" borderId="0" xfId="0" applyFont="1" applyFill="1" applyAlignment="1">
      <alignment vertical="center"/>
    </xf>
    <xf numFmtId="0" fontId="83" fillId="0" borderId="0" xfId="0" applyFont="1" applyFill="1" applyAlignment="1">
      <alignment vertical="top" wrapText="1"/>
    </xf>
    <xf numFmtId="0" fontId="84" fillId="0" borderId="0" xfId="0" applyFont="1" applyFill="1" applyBorder="1" applyAlignment="1">
      <alignment vertical="top" wrapText="1"/>
    </xf>
    <xf numFmtId="0" fontId="84" fillId="0" borderId="0" xfId="0" applyFont="1" applyFill="1" applyBorder="1" applyAlignment="1" applyProtection="1">
      <alignment vertical="center"/>
    </xf>
    <xf numFmtId="0" fontId="84" fillId="0" borderId="0" xfId="0" applyFont="1" applyFill="1" applyBorder="1" applyAlignment="1">
      <alignment vertical="top"/>
    </xf>
    <xf numFmtId="0" fontId="84" fillId="0" borderId="0" xfId="0" applyFont="1" applyFill="1" applyBorder="1" applyAlignment="1">
      <alignment vertical="center"/>
    </xf>
    <xf numFmtId="0" fontId="84" fillId="0" borderId="0" xfId="0" applyFont="1" applyFill="1" applyBorder="1" applyAlignment="1" applyProtection="1">
      <alignment horizontal="left" vertical="center"/>
    </xf>
    <xf numFmtId="0" fontId="84" fillId="0" borderId="0" xfId="0" applyFont="1" applyFill="1" applyBorder="1" applyAlignment="1">
      <alignment horizontal="center" vertical="center"/>
    </xf>
    <xf numFmtId="0" fontId="83" fillId="0" borderId="0" xfId="0" applyFont="1" applyFill="1" applyBorder="1" applyAlignment="1">
      <alignment horizontal="right" vertical="center" wrapText="1"/>
    </xf>
    <xf numFmtId="2" fontId="83" fillId="0" borderId="0" xfId="0" applyNumberFormat="1" applyFont="1" applyFill="1" applyBorder="1" applyAlignment="1">
      <alignment horizontal="center" vertical="center"/>
    </xf>
    <xf numFmtId="0" fontId="84" fillId="0" borderId="0" xfId="0" applyFont="1" applyFill="1" applyBorder="1" applyAlignment="1">
      <alignment horizontal="center"/>
    </xf>
    <xf numFmtId="0" fontId="83" fillId="0" borderId="0" xfId="0" applyFont="1" applyFill="1" applyBorder="1" applyAlignment="1">
      <alignment horizontal="left" vertical="center"/>
    </xf>
    <xf numFmtId="0" fontId="84" fillId="0" borderId="0" xfId="56" applyFont="1" applyFill="1" applyBorder="1" applyAlignment="1">
      <alignment vertical="center"/>
    </xf>
    <xf numFmtId="0" fontId="84" fillId="0" borderId="0" xfId="56" applyFont="1" applyFill="1" applyBorder="1" applyAlignment="1">
      <alignment wrapText="1"/>
    </xf>
    <xf numFmtId="0" fontId="84" fillId="0" borderId="0" xfId="56" applyFont="1" applyFill="1"/>
    <xf numFmtId="0" fontId="84" fillId="0" borderId="0" xfId="56" applyFont="1" applyFill="1" applyBorder="1" applyAlignment="1">
      <alignment horizontal="right"/>
    </xf>
    <xf numFmtId="0" fontId="84" fillId="0" borderId="0" xfId="56" applyFont="1" applyFill="1" applyBorder="1"/>
    <xf numFmtId="0" fontId="84" fillId="0" borderId="0" xfId="56" applyFont="1" applyFill="1" applyBorder="1" applyAlignment="1">
      <alignment horizontal="left" vertical="center"/>
    </xf>
    <xf numFmtId="0" fontId="87" fillId="0" borderId="0" xfId="0" applyNumberFormat="1" applyFont="1" applyFill="1" applyBorder="1" applyAlignment="1">
      <alignment horizontal="left" vertical="top" wrapText="1"/>
    </xf>
    <xf numFmtId="0" fontId="87" fillId="0" borderId="9" xfId="0" applyNumberFormat="1" applyFont="1" applyFill="1" applyBorder="1" applyAlignment="1">
      <alignment horizontal="left" vertical="top" wrapText="1"/>
    </xf>
    <xf numFmtId="0" fontId="77" fillId="0" borderId="7" xfId="0" applyNumberFormat="1" applyFont="1" applyFill="1" applyBorder="1" applyAlignment="1">
      <alignment horizontal="center" vertical="center" textRotation="90" wrapText="1"/>
    </xf>
    <xf numFmtId="0" fontId="77" fillId="0" borderId="5" xfId="0" applyNumberFormat="1" applyFont="1" applyFill="1" applyBorder="1" applyAlignment="1">
      <alignment horizontal="center" vertical="center" textRotation="90" wrapText="1"/>
    </xf>
    <xf numFmtId="0" fontId="77" fillId="0" borderId="6" xfId="0" applyNumberFormat="1" applyFont="1" applyFill="1" applyBorder="1" applyAlignment="1">
      <alignment horizontal="center" vertical="center" textRotation="90" wrapText="1"/>
    </xf>
    <xf numFmtId="0" fontId="93" fillId="0" borderId="0" xfId="0" applyFont="1" applyFill="1" applyAlignment="1">
      <alignment horizontal="left"/>
    </xf>
    <xf numFmtId="0" fontId="80" fillId="0" borderId="10" xfId="0" applyNumberFormat="1" applyFont="1" applyFill="1" applyBorder="1" applyAlignment="1">
      <alignment horizontal="center"/>
    </xf>
    <xf numFmtId="0" fontId="80" fillId="0" borderId="10" xfId="0" applyFont="1" applyFill="1" applyBorder="1"/>
    <xf numFmtId="2" fontId="80" fillId="0" borderId="10" xfId="0" applyNumberFormat="1" applyFont="1" applyFill="1" applyBorder="1" applyAlignment="1">
      <alignment vertical="center"/>
    </xf>
    <xf numFmtId="0" fontId="80" fillId="0" borderId="0" xfId="56" applyFont="1" applyFill="1" applyBorder="1" applyAlignment="1">
      <alignment horizontal="left" vertical="center"/>
    </xf>
    <xf numFmtId="0" fontId="80" fillId="0" borderId="0" xfId="56" applyFont="1" applyFill="1" applyBorder="1" applyAlignment="1"/>
    <xf numFmtId="0" fontId="80" fillId="0" borderId="0" xfId="0" applyNumberFormat="1" applyFont="1" applyFill="1" applyBorder="1" applyAlignment="1">
      <alignment horizontal="right"/>
    </xf>
    <xf numFmtId="0" fontId="93" fillId="0" borderId="0" xfId="0" applyFont="1" applyFill="1" applyBorder="1"/>
    <xf numFmtId="168" fontId="77" fillId="0" borderId="8" xfId="0" applyNumberFormat="1" applyFont="1" applyFill="1" applyBorder="1" applyAlignment="1">
      <alignment horizontal="center" vertical="center"/>
    </xf>
    <xf numFmtId="0" fontId="80" fillId="0" borderId="8" xfId="0" applyNumberFormat="1" applyFont="1" applyFill="1" applyBorder="1" applyAlignment="1">
      <alignment horizontal="center"/>
    </xf>
    <xf numFmtId="2" fontId="80" fillId="0" borderId="8" xfId="0" applyNumberFormat="1" applyFont="1" applyFill="1" applyBorder="1" applyAlignment="1">
      <alignment horizontal="right"/>
    </xf>
    <xf numFmtId="2" fontId="79" fillId="0" borderId="8" xfId="0" applyNumberFormat="1" applyFont="1" applyFill="1" applyBorder="1" applyAlignment="1">
      <alignment horizontal="right"/>
    </xf>
    <xf numFmtId="0" fontId="83" fillId="0" borderId="8" xfId="0" applyFont="1" applyFill="1" applyBorder="1" applyAlignment="1">
      <alignment horizontal="center" vertical="center"/>
    </xf>
    <xf numFmtId="0" fontId="84" fillId="0" borderId="8" xfId="0" applyFont="1" applyFill="1" applyBorder="1" applyAlignment="1">
      <alignment horizontal="center" vertical="center"/>
    </xf>
    <xf numFmtId="2" fontId="84" fillId="0" borderId="8" xfId="0" applyNumberFormat="1" applyFont="1" applyFill="1" applyBorder="1" applyAlignment="1">
      <alignment horizontal="center" vertical="center"/>
    </xf>
    <xf numFmtId="0" fontId="84" fillId="0" borderId="8" xfId="0" applyFont="1" applyFill="1" applyBorder="1" applyAlignment="1">
      <alignment horizontal="center" vertical="center" wrapText="1"/>
    </xf>
    <xf numFmtId="0" fontId="84" fillId="0" borderId="0" xfId="0" applyFont="1" applyFill="1" applyBorder="1" applyAlignment="1">
      <alignment horizontal="left" vertical="center"/>
    </xf>
    <xf numFmtId="0" fontId="83" fillId="0" borderId="0" xfId="0" applyFont="1" applyFill="1" applyBorder="1" applyAlignment="1" applyProtection="1">
      <alignment vertical="center"/>
    </xf>
    <xf numFmtId="0" fontId="83" fillId="0" borderId="0" xfId="0" applyFont="1" applyFill="1" applyBorder="1" applyAlignment="1" applyProtection="1">
      <alignment horizontal="left" vertical="center"/>
    </xf>
    <xf numFmtId="0" fontId="84" fillId="0" borderId="10" xfId="0" applyFont="1" applyFill="1" applyBorder="1" applyAlignment="1">
      <alignment vertical="center"/>
    </xf>
    <xf numFmtId="188" fontId="83" fillId="0" borderId="10" xfId="0" applyNumberFormat="1" applyFont="1" applyFill="1" applyBorder="1" applyAlignment="1">
      <alignment horizontal="center" vertical="center"/>
    </xf>
    <xf numFmtId="0" fontId="84" fillId="0" borderId="25" xfId="0" applyFont="1" applyFill="1" applyBorder="1" applyAlignment="1">
      <alignment vertical="center"/>
    </xf>
    <xf numFmtId="188" fontId="83" fillId="0" borderId="25" xfId="0" applyNumberFormat="1" applyFont="1" applyFill="1" applyBorder="1" applyAlignment="1">
      <alignment horizontal="center" vertical="center"/>
    </xf>
    <xf numFmtId="0" fontId="84" fillId="0" borderId="0" xfId="0" applyFont="1" applyFill="1" applyBorder="1" applyAlignment="1">
      <alignment horizontal="right" vertical="center"/>
    </xf>
    <xf numFmtId="0" fontId="84" fillId="0" borderId="0" xfId="0" applyFont="1" applyFill="1" applyAlignment="1">
      <alignment horizontal="right" vertical="center"/>
    </xf>
    <xf numFmtId="0" fontId="84" fillId="0" borderId="0" xfId="0" applyFont="1" applyFill="1" applyBorder="1" applyAlignment="1">
      <alignment horizontal="center" vertical="center" wrapText="1"/>
    </xf>
    <xf numFmtId="2" fontId="84" fillId="0" borderId="8" xfId="0" applyNumberFormat="1" applyFont="1" applyFill="1" applyBorder="1" applyAlignment="1">
      <alignment vertical="center"/>
    </xf>
    <xf numFmtId="189" fontId="84" fillId="0" borderId="0" xfId="0" applyNumberFormat="1" applyFont="1" applyFill="1" applyBorder="1" applyAlignment="1">
      <alignment vertical="center"/>
    </xf>
    <xf numFmtId="2" fontId="83" fillId="0" borderId="8" xfId="0" applyNumberFormat="1" applyFont="1" applyFill="1" applyBorder="1" applyAlignment="1">
      <alignment vertical="center"/>
    </xf>
    <xf numFmtId="2" fontId="84" fillId="0" borderId="0" xfId="0" applyNumberFormat="1" applyFont="1" applyFill="1" applyBorder="1" applyAlignment="1">
      <alignment vertical="center"/>
    </xf>
    <xf numFmtId="0" fontId="84" fillId="0" borderId="0" xfId="56" applyFont="1" applyFill="1" applyBorder="1" applyAlignment="1"/>
    <xf numFmtId="0" fontId="84" fillId="0" borderId="0" xfId="56" applyFont="1" applyFill="1" applyAlignment="1">
      <alignment horizontal="center"/>
    </xf>
    <xf numFmtId="0" fontId="84" fillId="0" borderId="0" xfId="56" applyFont="1" applyFill="1" applyBorder="1" applyAlignment="1">
      <alignment horizontal="left"/>
    </xf>
    <xf numFmtId="0" fontId="84" fillId="0" borderId="0" xfId="56" applyFont="1" applyFill="1" applyBorder="1" applyAlignment="1">
      <alignment horizontal="center"/>
    </xf>
    <xf numFmtId="0" fontId="84" fillId="0" borderId="0" xfId="0" applyFont="1" applyFill="1" applyAlignment="1">
      <alignment vertical="top"/>
    </xf>
    <xf numFmtId="2" fontId="96" fillId="0" borderId="8" xfId="0" applyNumberFormat="1" applyFont="1" applyBorder="1" applyAlignment="1">
      <alignment vertical="center" wrapText="1"/>
    </xf>
    <xf numFmtId="168" fontId="77" fillId="0" borderId="6" xfId="0" applyNumberFormat="1" applyFont="1" applyFill="1" applyBorder="1" applyAlignment="1">
      <alignment horizontal="center" vertical="center"/>
    </xf>
    <xf numFmtId="168" fontId="78" fillId="0" borderId="6" xfId="0" applyNumberFormat="1" applyFont="1" applyFill="1" applyBorder="1" applyAlignment="1">
      <alignment horizontal="center" vertical="center"/>
    </xf>
    <xf numFmtId="168" fontId="97" fillId="0" borderId="8" xfId="0" applyNumberFormat="1" applyFont="1" applyFill="1" applyBorder="1" applyAlignment="1">
      <alignment horizontal="center" vertical="center"/>
    </xf>
    <xf numFmtId="168" fontId="78" fillId="0" borderId="8" xfId="0" applyNumberFormat="1" applyFont="1" applyFill="1" applyBorder="1" applyAlignment="1">
      <alignment horizontal="center" vertical="center"/>
    </xf>
    <xf numFmtId="0" fontId="98" fillId="3" borderId="8" xfId="0" applyFont="1" applyFill="1" applyBorder="1" applyAlignment="1">
      <alignment horizontal="center" vertical="center" wrapText="1"/>
    </xf>
    <xf numFmtId="0" fontId="101" fillId="3" borderId="8" xfId="0" applyFont="1" applyFill="1" applyBorder="1" applyAlignment="1">
      <alignment horizontal="center" vertical="center" wrapText="1"/>
    </xf>
    <xf numFmtId="0" fontId="98" fillId="48" borderId="28" xfId="0" applyFont="1" applyFill="1" applyBorder="1" applyAlignment="1">
      <alignment horizontal="center" vertical="center" wrapText="1"/>
    </xf>
    <xf numFmtId="0" fontId="99" fillId="48" borderId="28" xfId="0" applyFont="1" applyFill="1" applyBorder="1" applyAlignment="1">
      <alignment vertical="center"/>
    </xf>
    <xf numFmtId="0" fontId="98" fillId="48" borderId="7" xfId="1" applyFont="1" applyFill="1" applyBorder="1" applyAlignment="1">
      <alignment horizontal="center" vertical="center"/>
    </xf>
    <xf numFmtId="0" fontId="100" fillId="48" borderId="9" xfId="0" applyFont="1" applyFill="1" applyBorder="1" applyAlignment="1">
      <alignment horizontal="left" vertical="center" wrapText="1"/>
    </xf>
    <xf numFmtId="0" fontId="101" fillId="3" borderId="24" xfId="0" applyFont="1" applyFill="1" applyBorder="1" applyAlignment="1">
      <alignment horizontal="center" vertical="center" wrapText="1"/>
    </xf>
    <xf numFmtId="0" fontId="101" fillId="0" borderId="6" xfId="1" applyFont="1" applyFill="1" applyBorder="1" applyAlignment="1">
      <alignment horizontal="left" vertical="center" wrapText="1"/>
    </xf>
    <xf numFmtId="0" fontId="101" fillId="0" borderId="6" xfId="1" applyFont="1" applyFill="1" applyBorder="1" applyAlignment="1">
      <alignment horizontal="center" vertical="center" wrapText="1"/>
    </xf>
    <xf numFmtId="1" fontId="101" fillId="0" borderId="29" xfId="0" applyNumberFormat="1" applyFont="1" applyFill="1" applyBorder="1" applyAlignment="1">
      <alignment horizontal="center" vertical="center" wrapText="1"/>
    </xf>
    <xf numFmtId="0" fontId="98" fillId="0" borderId="8" xfId="1" applyFont="1" applyFill="1" applyBorder="1" applyAlignment="1">
      <alignment vertical="center" wrapText="1"/>
    </xf>
    <xf numFmtId="0" fontId="101" fillId="0" borderId="8" xfId="1" applyFont="1" applyFill="1" applyBorder="1" applyAlignment="1">
      <alignment horizontal="left" vertical="center" wrapText="1"/>
    </xf>
    <xf numFmtId="0" fontId="101" fillId="0" borderId="8" xfId="1" applyFont="1" applyFill="1" applyBorder="1" applyAlignment="1">
      <alignment horizontal="center" vertical="center" wrapText="1"/>
    </xf>
    <xf numFmtId="1" fontId="101" fillId="0" borderId="8" xfId="0" applyNumberFormat="1" applyFont="1" applyFill="1" applyBorder="1" applyAlignment="1">
      <alignment horizontal="center" vertical="center" wrapText="1"/>
    </xf>
    <xf numFmtId="0" fontId="80" fillId="48" borderId="28" xfId="0" applyNumberFormat="1" applyFont="1" applyFill="1" applyBorder="1" applyAlignment="1">
      <alignment horizontal="right"/>
    </xf>
    <xf numFmtId="0" fontId="80" fillId="48" borderId="28" xfId="0" applyNumberFormat="1" applyFont="1" applyFill="1" applyBorder="1" applyAlignment="1">
      <alignment horizontal="center"/>
    </xf>
    <xf numFmtId="164" fontId="77" fillId="0" borderId="0" xfId="0" applyNumberFormat="1" applyFont="1" applyFill="1"/>
    <xf numFmtId="2" fontId="80" fillId="0" borderId="0" xfId="0" applyNumberFormat="1" applyFont="1" applyFill="1"/>
    <xf numFmtId="0" fontId="84" fillId="0" borderId="10" xfId="0" applyFont="1" applyFill="1" applyBorder="1" applyAlignment="1">
      <alignment horizontal="right"/>
    </xf>
    <xf numFmtId="0" fontId="93" fillId="0" borderId="0" xfId="0" applyNumberFormat="1" applyFont="1" applyFill="1" applyBorder="1" applyAlignment="1">
      <alignment horizontal="left"/>
    </xf>
    <xf numFmtId="0" fontId="80" fillId="0" borderId="0" xfId="56" applyFont="1" applyFill="1" applyBorder="1" applyAlignment="1">
      <alignment horizontal="center" wrapText="1"/>
    </xf>
    <xf numFmtId="0" fontId="80" fillId="0" borderId="10" xfId="56" applyFont="1" applyFill="1" applyBorder="1" applyAlignment="1">
      <alignment horizontal="center" wrapText="1"/>
    </xf>
    <xf numFmtId="0" fontId="84" fillId="0" borderId="8" xfId="0" applyFont="1" applyFill="1" applyBorder="1" applyAlignment="1">
      <alignment horizontal="right" vertical="center" wrapText="1"/>
    </xf>
    <xf numFmtId="0" fontId="83" fillId="0" borderId="0" xfId="0" applyFont="1" applyFill="1" applyBorder="1" applyAlignment="1">
      <alignment horizontal="left" vertical="center"/>
    </xf>
    <xf numFmtId="0" fontId="80" fillId="0" borderId="0" xfId="56" applyFont="1" applyFill="1" applyBorder="1" applyAlignment="1">
      <alignment horizontal="center"/>
    </xf>
    <xf numFmtId="0" fontId="83" fillId="0" borderId="27" xfId="0" applyFont="1" applyFill="1" applyBorder="1" applyAlignment="1">
      <alignment horizontal="center" vertical="center"/>
    </xf>
    <xf numFmtId="0" fontId="83" fillId="0" borderId="26" xfId="0" applyFont="1" applyFill="1" applyBorder="1" applyAlignment="1">
      <alignment horizontal="center" vertical="center"/>
    </xf>
    <xf numFmtId="0" fontId="84" fillId="0" borderId="0" xfId="0" applyFont="1" applyFill="1" applyAlignment="1">
      <alignment horizontal="center"/>
    </xf>
    <xf numFmtId="0" fontId="82" fillId="0" borderId="0" xfId="0" applyFont="1" applyFill="1" applyAlignment="1">
      <alignment horizontal="center"/>
    </xf>
    <xf numFmtId="0" fontId="84" fillId="0" borderId="8" xfId="0" applyFont="1" applyFill="1" applyBorder="1" applyAlignment="1">
      <alignment horizontal="center" vertical="center" wrapText="1"/>
    </xf>
    <xf numFmtId="0" fontId="84" fillId="0" borderId="8" xfId="0" applyFont="1" applyFill="1" applyBorder="1" applyAlignment="1">
      <alignment horizontal="center" vertical="center"/>
    </xf>
    <xf numFmtId="0" fontId="83" fillId="0" borderId="8" xfId="0" applyFont="1" applyFill="1" applyBorder="1" applyAlignment="1">
      <alignment horizontal="right" vertical="center" wrapText="1"/>
    </xf>
    <xf numFmtId="0" fontId="84" fillId="0" borderId="0" xfId="0" applyFont="1" applyFill="1" applyAlignment="1">
      <alignment horizontal="left" wrapText="1"/>
    </xf>
    <xf numFmtId="0" fontId="94" fillId="0" borderId="0" xfId="0" applyFont="1" applyFill="1" applyBorder="1" applyAlignment="1">
      <alignment horizontal="center" vertical="center"/>
    </xf>
    <xf numFmtId="0" fontId="95" fillId="0" borderId="0" xfId="0" applyFont="1" applyFill="1" applyBorder="1" applyAlignment="1">
      <alignment horizontal="center" vertical="top"/>
    </xf>
    <xf numFmtId="0" fontId="84" fillId="0" borderId="0" xfId="0" applyFont="1" applyFill="1" applyBorder="1" applyAlignment="1">
      <alignment horizontal="left" vertical="center" wrapText="1"/>
    </xf>
    <xf numFmtId="0" fontId="83" fillId="0" borderId="8" xfId="0" applyFont="1" applyFill="1" applyBorder="1" applyAlignment="1">
      <alignment horizontal="right" vertical="center"/>
    </xf>
    <xf numFmtId="0" fontId="84" fillId="0" borderId="8" xfId="0" applyFont="1" applyFill="1" applyBorder="1" applyAlignment="1">
      <alignment horizontal="right" vertical="center"/>
    </xf>
    <xf numFmtId="0" fontId="91" fillId="0" borderId="8" xfId="0" applyFont="1" applyFill="1" applyBorder="1" applyAlignment="1">
      <alignment horizontal="right" vertical="center"/>
    </xf>
    <xf numFmtId="0" fontId="84" fillId="0" borderId="8" xfId="0" applyFont="1" applyFill="1" applyBorder="1" applyAlignment="1">
      <alignment vertical="center"/>
    </xf>
    <xf numFmtId="0" fontId="102" fillId="0" borderId="0" xfId="0" applyNumberFormat="1" applyFont="1" applyFill="1" applyAlignment="1">
      <alignment horizontal="center"/>
    </xf>
    <xf numFmtId="2" fontId="82" fillId="0" borderId="0" xfId="0" applyNumberFormat="1" applyFont="1" applyFill="1" applyAlignment="1">
      <alignment horizontal="center" wrapText="1"/>
    </xf>
    <xf numFmtId="0" fontId="82" fillId="0" borderId="0" xfId="0" applyNumberFormat="1" applyFont="1" applyFill="1" applyAlignment="1">
      <alignment horizontal="center" wrapText="1"/>
    </xf>
    <xf numFmtId="0" fontId="87" fillId="0" borderId="10" xfId="0" applyNumberFormat="1" applyFont="1" applyFill="1" applyBorder="1" applyAlignment="1">
      <alignment horizontal="left" vertical="top" wrapText="1"/>
    </xf>
    <xf numFmtId="0" fontId="77" fillId="0" borderId="1" xfId="0" applyNumberFormat="1" applyFont="1" applyFill="1" applyBorder="1" applyAlignment="1">
      <alignment horizontal="center" vertical="center"/>
    </xf>
    <xf numFmtId="0" fontId="77" fillId="0" borderId="2" xfId="0" applyNumberFormat="1" applyFont="1" applyFill="1" applyBorder="1" applyAlignment="1">
      <alignment horizontal="center" vertical="center"/>
    </xf>
    <xf numFmtId="0" fontId="77" fillId="0" borderId="3" xfId="0" applyNumberFormat="1" applyFont="1" applyFill="1" applyBorder="1" applyAlignment="1">
      <alignment horizontal="center" vertical="center"/>
    </xf>
    <xf numFmtId="0" fontId="77" fillId="0" borderId="7" xfId="0" applyNumberFormat="1" applyFont="1" applyFill="1" applyBorder="1" applyAlignment="1">
      <alignment horizontal="center" vertical="center" textRotation="90" wrapText="1"/>
    </xf>
    <xf numFmtId="0" fontId="77" fillId="0" borderId="4" xfId="0" applyNumberFormat="1" applyFont="1" applyFill="1" applyBorder="1" applyAlignment="1">
      <alignment horizontal="center" vertical="center" textRotation="90" wrapText="1"/>
    </xf>
    <xf numFmtId="0" fontId="77" fillId="0" borderId="7" xfId="0" applyNumberFormat="1" applyFont="1" applyFill="1" applyBorder="1" applyAlignment="1">
      <alignment horizontal="center" vertical="center" textRotation="90"/>
    </xf>
    <xf numFmtId="0" fontId="77" fillId="0" borderId="4" xfId="0" applyNumberFormat="1" applyFont="1" applyFill="1" applyBorder="1" applyAlignment="1">
      <alignment horizontal="center" vertical="center" textRotation="90"/>
    </xf>
    <xf numFmtId="0" fontId="77" fillId="0" borderId="7" xfId="0" applyNumberFormat="1" applyFont="1" applyFill="1" applyBorder="1" applyAlignment="1">
      <alignment horizontal="center" vertical="center"/>
    </xf>
    <xf numFmtId="0" fontId="77" fillId="0" borderId="4" xfId="0" applyNumberFormat="1" applyFont="1" applyFill="1" applyBorder="1" applyAlignment="1">
      <alignment horizontal="center" vertical="center"/>
    </xf>
    <xf numFmtId="0" fontId="80" fillId="0" borderId="9" xfId="0" applyNumberFormat="1" applyFont="1" applyFill="1" applyBorder="1" applyAlignment="1">
      <alignment horizontal="center"/>
    </xf>
    <xf numFmtId="2" fontId="86" fillId="0" borderId="0" xfId="0" applyNumberFormat="1" applyFont="1" applyFill="1" applyBorder="1" applyAlignment="1">
      <alignment horizontal="center"/>
    </xf>
    <xf numFmtId="0" fontId="79" fillId="0" borderId="8" xfId="0" applyNumberFormat="1" applyFont="1" applyFill="1" applyBorder="1" applyAlignment="1">
      <alignment horizontal="right"/>
    </xf>
    <xf numFmtId="2" fontId="92" fillId="0" borderId="0" xfId="0" applyNumberFormat="1" applyFont="1" applyFill="1" applyBorder="1" applyAlignment="1">
      <alignment horizontal="right" vertical="center"/>
    </xf>
    <xf numFmtId="2" fontId="86" fillId="0" borderId="0" xfId="0" applyNumberFormat="1" applyFont="1" applyFill="1" applyBorder="1" applyAlignment="1"/>
    <xf numFmtId="2" fontId="86" fillId="0" borderId="0" xfId="0" applyNumberFormat="1" applyFont="1" applyFill="1" applyAlignment="1">
      <alignment horizontal="left" indent="1"/>
    </xf>
  </cellXfs>
  <cellStyles count="415">
    <cellStyle name="1. izcēlums" xfId="82" xr:uid="{00000000-0005-0000-0000-000000000000}"/>
    <cellStyle name="1. izcēlums 2" xfId="83" xr:uid="{00000000-0005-0000-0000-000001000000}"/>
    <cellStyle name="1. izcēlums 3" xfId="84" xr:uid="{00000000-0005-0000-0000-000002000000}"/>
    <cellStyle name="1. izcēlums 4" xfId="85" xr:uid="{00000000-0005-0000-0000-000003000000}"/>
    <cellStyle name="2. izcēlums" xfId="86" xr:uid="{00000000-0005-0000-0000-000004000000}"/>
    <cellStyle name="2. izcēlums 2" xfId="87" xr:uid="{00000000-0005-0000-0000-000005000000}"/>
    <cellStyle name="2. izcēlums 3" xfId="88" xr:uid="{00000000-0005-0000-0000-000006000000}"/>
    <cellStyle name="2. izcēlums 4" xfId="89" xr:uid="{00000000-0005-0000-0000-000007000000}"/>
    <cellStyle name="20% - Izcēlums1" xfId="90" xr:uid="{00000000-0005-0000-0000-000008000000}"/>
    <cellStyle name="20% - Izcēlums2" xfId="91" xr:uid="{00000000-0005-0000-0000-000009000000}"/>
    <cellStyle name="20% - Izcēlums3" xfId="92" xr:uid="{00000000-0005-0000-0000-00000A000000}"/>
    <cellStyle name="20% - Izcēlums4" xfId="93" xr:uid="{00000000-0005-0000-0000-00000B000000}"/>
    <cellStyle name="20% - Izcēlums5" xfId="94" xr:uid="{00000000-0005-0000-0000-00000C000000}"/>
    <cellStyle name="20% - Izcēlums6" xfId="95" xr:uid="{00000000-0005-0000-0000-00000D000000}"/>
    <cellStyle name="20% — акцент1 2" xfId="96" xr:uid="{00000000-0005-0000-0000-00000E000000}"/>
    <cellStyle name="20% — акцент2 2" xfId="97" xr:uid="{00000000-0005-0000-0000-00000F000000}"/>
    <cellStyle name="20% — акцент3 2" xfId="98" xr:uid="{00000000-0005-0000-0000-000010000000}"/>
    <cellStyle name="20% — акцент4 2" xfId="99" xr:uid="{00000000-0005-0000-0000-000011000000}"/>
    <cellStyle name="20% — акцент5 2" xfId="100" xr:uid="{00000000-0005-0000-0000-000012000000}"/>
    <cellStyle name="20% — акцент6 2" xfId="101" xr:uid="{00000000-0005-0000-0000-000013000000}"/>
    <cellStyle name="20% no 1. izcēluma" xfId="102" xr:uid="{00000000-0005-0000-0000-000014000000}"/>
    <cellStyle name="20% no 1. izcēluma 2" xfId="103" xr:uid="{00000000-0005-0000-0000-000015000000}"/>
    <cellStyle name="20% no 1. izcēluma 3" xfId="104" xr:uid="{00000000-0005-0000-0000-000016000000}"/>
    <cellStyle name="20% no 1. izcēluma 4" xfId="105" xr:uid="{00000000-0005-0000-0000-000017000000}"/>
    <cellStyle name="20% no 2. izcēluma" xfId="106" xr:uid="{00000000-0005-0000-0000-000018000000}"/>
    <cellStyle name="20% no 2. izcēluma 2" xfId="107" xr:uid="{00000000-0005-0000-0000-000019000000}"/>
    <cellStyle name="20% no 2. izcēluma 3" xfId="108" xr:uid="{00000000-0005-0000-0000-00001A000000}"/>
    <cellStyle name="20% no 2. izcēluma 4" xfId="109" xr:uid="{00000000-0005-0000-0000-00001B000000}"/>
    <cellStyle name="20% no 3. izcēluma" xfId="110" xr:uid="{00000000-0005-0000-0000-00001C000000}"/>
    <cellStyle name="20% no 3. izcēluma 2" xfId="111" xr:uid="{00000000-0005-0000-0000-00001D000000}"/>
    <cellStyle name="20% no 3. izcēluma 3" xfId="112" xr:uid="{00000000-0005-0000-0000-00001E000000}"/>
    <cellStyle name="20% no 3. izcēluma 4" xfId="113" xr:uid="{00000000-0005-0000-0000-00001F000000}"/>
    <cellStyle name="20% no 4. izcēluma" xfId="114" xr:uid="{00000000-0005-0000-0000-000020000000}"/>
    <cellStyle name="20% no 4. izcēluma 2" xfId="115" xr:uid="{00000000-0005-0000-0000-000021000000}"/>
    <cellStyle name="20% no 4. izcēluma 3" xfId="116" xr:uid="{00000000-0005-0000-0000-000022000000}"/>
    <cellStyle name="20% no 4. izcēluma 4" xfId="117" xr:uid="{00000000-0005-0000-0000-000023000000}"/>
    <cellStyle name="20% no 5. izcēluma" xfId="118" xr:uid="{00000000-0005-0000-0000-000024000000}"/>
    <cellStyle name="20% no 5. izcēluma 2" xfId="119" xr:uid="{00000000-0005-0000-0000-000025000000}"/>
    <cellStyle name="20% no 5. izcēluma 3" xfId="120" xr:uid="{00000000-0005-0000-0000-000026000000}"/>
    <cellStyle name="20% no 5. izcēluma 4" xfId="121" xr:uid="{00000000-0005-0000-0000-000027000000}"/>
    <cellStyle name="20% no 6. izcēluma" xfId="122" xr:uid="{00000000-0005-0000-0000-000028000000}"/>
    <cellStyle name="20% no 6. izcēluma 2" xfId="123" xr:uid="{00000000-0005-0000-0000-000029000000}"/>
    <cellStyle name="20% no 6. izcēluma 3" xfId="124" xr:uid="{00000000-0005-0000-0000-00002A000000}"/>
    <cellStyle name="20% no 6. izcēluma 4" xfId="125" xr:uid="{00000000-0005-0000-0000-00002B000000}"/>
    <cellStyle name="3. izcēlums " xfId="126" xr:uid="{00000000-0005-0000-0000-00002C000000}"/>
    <cellStyle name="3. izcēlums  2" xfId="127" xr:uid="{00000000-0005-0000-0000-00002D000000}"/>
    <cellStyle name="3. izcēlums  3" xfId="128" xr:uid="{00000000-0005-0000-0000-00002E000000}"/>
    <cellStyle name="3. izcēlums  4" xfId="129" xr:uid="{00000000-0005-0000-0000-00002F000000}"/>
    <cellStyle name="4. izcēlums" xfId="130" xr:uid="{00000000-0005-0000-0000-000030000000}"/>
    <cellStyle name="4. izcēlums 2" xfId="131" xr:uid="{00000000-0005-0000-0000-000031000000}"/>
    <cellStyle name="4. izcēlums 3" xfId="132" xr:uid="{00000000-0005-0000-0000-000032000000}"/>
    <cellStyle name="4. izcēlums 4" xfId="133" xr:uid="{00000000-0005-0000-0000-000033000000}"/>
    <cellStyle name="40% - Izcēlums1" xfId="134" xr:uid="{00000000-0005-0000-0000-000034000000}"/>
    <cellStyle name="40% - Izcēlums2" xfId="135" xr:uid="{00000000-0005-0000-0000-000035000000}"/>
    <cellStyle name="40% - Izcēlums3" xfId="136" xr:uid="{00000000-0005-0000-0000-000036000000}"/>
    <cellStyle name="40% - Izcēlums4" xfId="137" xr:uid="{00000000-0005-0000-0000-000037000000}"/>
    <cellStyle name="40% - Izcēlums5" xfId="138" xr:uid="{00000000-0005-0000-0000-000038000000}"/>
    <cellStyle name="40% - Izcēlums6" xfId="139" xr:uid="{00000000-0005-0000-0000-000039000000}"/>
    <cellStyle name="40% — акцент1 2" xfId="140" xr:uid="{00000000-0005-0000-0000-00003A000000}"/>
    <cellStyle name="40% — акцент2 2" xfId="141" xr:uid="{00000000-0005-0000-0000-00003B000000}"/>
    <cellStyle name="40% — акцент3 2" xfId="142" xr:uid="{00000000-0005-0000-0000-00003C000000}"/>
    <cellStyle name="40% — акцент4 2" xfId="143" xr:uid="{00000000-0005-0000-0000-00003D000000}"/>
    <cellStyle name="40% — акцент5 2" xfId="144" xr:uid="{00000000-0005-0000-0000-00003E000000}"/>
    <cellStyle name="40% — акцент6 2" xfId="145" xr:uid="{00000000-0005-0000-0000-00003F000000}"/>
    <cellStyle name="40% no 1. izcēluma" xfId="146" xr:uid="{00000000-0005-0000-0000-000040000000}"/>
    <cellStyle name="40% no 1. izcēluma 2" xfId="147" xr:uid="{00000000-0005-0000-0000-000041000000}"/>
    <cellStyle name="40% no 1. izcēluma 3" xfId="148" xr:uid="{00000000-0005-0000-0000-000042000000}"/>
    <cellStyle name="40% no 1. izcēluma 4" xfId="149" xr:uid="{00000000-0005-0000-0000-000043000000}"/>
    <cellStyle name="40% no 2. izcēluma" xfId="150" xr:uid="{00000000-0005-0000-0000-000044000000}"/>
    <cellStyle name="40% no 2. izcēluma 2" xfId="151" xr:uid="{00000000-0005-0000-0000-000045000000}"/>
    <cellStyle name="40% no 2. izcēluma 3" xfId="152" xr:uid="{00000000-0005-0000-0000-000046000000}"/>
    <cellStyle name="40% no 2. izcēluma 4" xfId="153" xr:uid="{00000000-0005-0000-0000-000047000000}"/>
    <cellStyle name="40% no 3. izcēluma" xfId="154" xr:uid="{00000000-0005-0000-0000-000048000000}"/>
    <cellStyle name="40% no 3. izcēluma 2" xfId="155" xr:uid="{00000000-0005-0000-0000-000049000000}"/>
    <cellStyle name="40% no 3. izcēluma 3" xfId="156" xr:uid="{00000000-0005-0000-0000-00004A000000}"/>
    <cellStyle name="40% no 3. izcēluma 4" xfId="157" xr:uid="{00000000-0005-0000-0000-00004B000000}"/>
    <cellStyle name="40% no 4. izcēluma" xfId="158" xr:uid="{00000000-0005-0000-0000-00004C000000}"/>
    <cellStyle name="40% no 4. izcēluma 2" xfId="159" xr:uid="{00000000-0005-0000-0000-00004D000000}"/>
    <cellStyle name="40% no 4. izcēluma 3" xfId="160" xr:uid="{00000000-0005-0000-0000-00004E000000}"/>
    <cellStyle name="40% no 4. izcēluma 4" xfId="161" xr:uid="{00000000-0005-0000-0000-00004F000000}"/>
    <cellStyle name="40% no 5. izcēluma" xfId="162" xr:uid="{00000000-0005-0000-0000-000050000000}"/>
    <cellStyle name="40% no 5. izcēluma 2" xfId="163" xr:uid="{00000000-0005-0000-0000-000051000000}"/>
    <cellStyle name="40% no 5. izcēluma 3" xfId="164" xr:uid="{00000000-0005-0000-0000-000052000000}"/>
    <cellStyle name="40% no 5. izcēluma 4" xfId="165" xr:uid="{00000000-0005-0000-0000-000053000000}"/>
    <cellStyle name="40% no 6. izcēluma" xfId="166" xr:uid="{00000000-0005-0000-0000-000054000000}"/>
    <cellStyle name="40% no 6. izcēluma 2" xfId="167" xr:uid="{00000000-0005-0000-0000-000055000000}"/>
    <cellStyle name="40% no 6. izcēluma 3" xfId="168" xr:uid="{00000000-0005-0000-0000-000056000000}"/>
    <cellStyle name="40% no 6. izcēluma 4" xfId="169" xr:uid="{00000000-0005-0000-0000-000057000000}"/>
    <cellStyle name="5. izcēlums" xfId="170" xr:uid="{00000000-0005-0000-0000-000058000000}"/>
    <cellStyle name="5. izcēlums 2" xfId="171" xr:uid="{00000000-0005-0000-0000-000059000000}"/>
    <cellStyle name="5. izcēlums 3" xfId="172" xr:uid="{00000000-0005-0000-0000-00005A000000}"/>
    <cellStyle name="5. izcēlums 4" xfId="173" xr:uid="{00000000-0005-0000-0000-00005B000000}"/>
    <cellStyle name="6. izcēlums" xfId="174" xr:uid="{00000000-0005-0000-0000-00005C000000}"/>
    <cellStyle name="6. izcēlums 2" xfId="175" xr:uid="{00000000-0005-0000-0000-00005D000000}"/>
    <cellStyle name="6. izcēlums 3" xfId="176" xr:uid="{00000000-0005-0000-0000-00005E000000}"/>
    <cellStyle name="6. izcēlums 4" xfId="177" xr:uid="{00000000-0005-0000-0000-00005F000000}"/>
    <cellStyle name="60% - Izcēlums1" xfId="178" xr:uid="{00000000-0005-0000-0000-000060000000}"/>
    <cellStyle name="60% - Izcēlums2" xfId="179" xr:uid="{00000000-0005-0000-0000-000061000000}"/>
    <cellStyle name="60% - Izcēlums3" xfId="180" xr:uid="{00000000-0005-0000-0000-000062000000}"/>
    <cellStyle name="60% - Izcēlums4" xfId="181" xr:uid="{00000000-0005-0000-0000-000063000000}"/>
    <cellStyle name="60% - Izcēlums5" xfId="182" xr:uid="{00000000-0005-0000-0000-000064000000}"/>
    <cellStyle name="60% - Izcēlums6" xfId="183" xr:uid="{00000000-0005-0000-0000-000065000000}"/>
    <cellStyle name="60% — акцент1 2" xfId="184" xr:uid="{00000000-0005-0000-0000-000066000000}"/>
    <cellStyle name="60% — акцент2 2" xfId="185" xr:uid="{00000000-0005-0000-0000-000067000000}"/>
    <cellStyle name="60% — акцент3 2" xfId="186" xr:uid="{00000000-0005-0000-0000-000068000000}"/>
    <cellStyle name="60% — акцент4 2" xfId="187" xr:uid="{00000000-0005-0000-0000-000069000000}"/>
    <cellStyle name="60% — акцент5 2" xfId="188" xr:uid="{00000000-0005-0000-0000-00006A000000}"/>
    <cellStyle name="60% — акцент6 2" xfId="189" xr:uid="{00000000-0005-0000-0000-00006B000000}"/>
    <cellStyle name="60% no 1. izcēluma" xfId="190" xr:uid="{00000000-0005-0000-0000-00006C000000}"/>
    <cellStyle name="60% no 1. izcēluma 2" xfId="191" xr:uid="{00000000-0005-0000-0000-00006D000000}"/>
    <cellStyle name="60% no 1. izcēluma 3" xfId="192" xr:uid="{00000000-0005-0000-0000-00006E000000}"/>
    <cellStyle name="60% no 1. izcēluma 4" xfId="193" xr:uid="{00000000-0005-0000-0000-00006F000000}"/>
    <cellStyle name="60% no 2. izcēluma" xfId="194" xr:uid="{00000000-0005-0000-0000-000070000000}"/>
    <cellStyle name="60% no 2. izcēluma 2" xfId="195" xr:uid="{00000000-0005-0000-0000-000071000000}"/>
    <cellStyle name="60% no 2. izcēluma 3" xfId="196" xr:uid="{00000000-0005-0000-0000-000072000000}"/>
    <cellStyle name="60% no 2. izcēluma 4" xfId="197" xr:uid="{00000000-0005-0000-0000-000073000000}"/>
    <cellStyle name="60% no 3. izcēluma" xfId="198" xr:uid="{00000000-0005-0000-0000-000074000000}"/>
    <cellStyle name="60% no 3. izcēluma 2" xfId="199" xr:uid="{00000000-0005-0000-0000-000075000000}"/>
    <cellStyle name="60% no 3. izcēluma 3" xfId="200" xr:uid="{00000000-0005-0000-0000-000076000000}"/>
    <cellStyle name="60% no 3. izcēluma 4" xfId="201" xr:uid="{00000000-0005-0000-0000-000077000000}"/>
    <cellStyle name="60% no 4. izcēluma" xfId="202" xr:uid="{00000000-0005-0000-0000-000078000000}"/>
    <cellStyle name="60% no 4. izcēluma 2" xfId="203" xr:uid="{00000000-0005-0000-0000-000079000000}"/>
    <cellStyle name="60% no 4. izcēluma 3" xfId="204" xr:uid="{00000000-0005-0000-0000-00007A000000}"/>
    <cellStyle name="60% no 4. izcēluma 4" xfId="205" xr:uid="{00000000-0005-0000-0000-00007B000000}"/>
    <cellStyle name="60% no 5. izcēluma" xfId="206" xr:uid="{00000000-0005-0000-0000-00007C000000}"/>
    <cellStyle name="60% no 5. izcēluma 2" xfId="207" xr:uid="{00000000-0005-0000-0000-00007D000000}"/>
    <cellStyle name="60% no 5. izcēluma 3" xfId="208" xr:uid="{00000000-0005-0000-0000-00007E000000}"/>
    <cellStyle name="60% no 5. izcēluma 4" xfId="209" xr:uid="{00000000-0005-0000-0000-00007F000000}"/>
    <cellStyle name="60% no 6. izcēluma" xfId="210" xr:uid="{00000000-0005-0000-0000-000080000000}"/>
    <cellStyle name="60% no 6. izcēluma 2" xfId="211" xr:uid="{00000000-0005-0000-0000-000081000000}"/>
    <cellStyle name="60% no 6. izcēluma 3" xfId="212" xr:uid="{00000000-0005-0000-0000-000082000000}"/>
    <cellStyle name="60% no 6. izcēluma 4" xfId="213" xr:uid="{00000000-0005-0000-0000-000083000000}"/>
    <cellStyle name="Äåķåęķūé [0]_laroux" xfId="14" xr:uid="{00000000-0005-0000-0000-000084000000}"/>
    <cellStyle name="Äåķåęķūé_laroux" xfId="15" xr:uid="{00000000-0005-0000-0000-000085000000}"/>
    <cellStyle name="Aprēķināšana" xfId="214" xr:uid="{00000000-0005-0000-0000-000086000000}"/>
    <cellStyle name="Aprēķināšana 2" xfId="215" xr:uid="{00000000-0005-0000-0000-000087000000}"/>
    <cellStyle name="Aprēķināšana 3" xfId="216" xr:uid="{00000000-0005-0000-0000-000088000000}"/>
    <cellStyle name="Aprēķināšana 4" xfId="217" xr:uid="{00000000-0005-0000-0000-000089000000}"/>
    <cellStyle name="Brīdinājuma teksts" xfId="218" xr:uid="{00000000-0005-0000-0000-00008A000000}"/>
    <cellStyle name="Brīdinājuma teksts 2" xfId="219" xr:uid="{00000000-0005-0000-0000-00008B000000}"/>
    <cellStyle name="Brīdinājuma teksts 3" xfId="220" xr:uid="{00000000-0005-0000-0000-00008C000000}"/>
    <cellStyle name="Brīdinājuma teksts 4" xfId="221" xr:uid="{00000000-0005-0000-0000-00008D000000}"/>
    <cellStyle name="Comma 2" xfId="16" xr:uid="{00000000-0005-0000-0000-00008E000000}"/>
    <cellStyle name="Comma 2 2" xfId="223" xr:uid="{00000000-0005-0000-0000-00008F000000}"/>
    <cellStyle name="Comma 2 3" xfId="224" xr:uid="{00000000-0005-0000-0000-000090000000}"/>
    <cellStyle name="Comma 2 3 2" xfId="225" xr:uid="{00000000-0005-0000-0000-000091000000}"/>
    <cellStyle name="Comma 2 4" xfId="226" xr:uid="{00000000-0005-0000-0000-000092000000}"/>
    <cellStyle name="Comma 2 5" xfId="222" xr:uid="{00000000-0005-0000-0000-000093000000}"/>
    <cellStyle name="Comma 2_AR" xfId="227" xr:uid="{00000000-0005-0000-0000-000094000000}"/>
    <cellStyle name="Comma 3" xfId="63" xr:uid="{00000000-0005-0000-0000-000095000000}"/>
    <cellStyle name="Comma 3 2" xfId="228" xr:uid="{00000000-0005-0000-0000-000096000000}"/>
    <cellStyle name="Comma 3 4" xfId="17" xr:uid="{00000000-0005-0000-0000-000097000000}"/>
    <cellStyle name="Comma 4" xfId="229" xr:uid="{00000000-0005-0000-0000-000098000000}"/>
    <cellStyle name="Comma 4 2" xfId="80" xr:uid="{00000000-0005-0000-0000-000099000000}"/>
    <cellStyle name="Comma 4 2 2" xfId="230" xr:uid="{00000000-0005-0000-0000-00009A000000}"/>
    <cellStyle name="Comma 5" xfId="231" xr:uid="{00000000-0005-0000-0000-00009B000000}"/>
    <cellStyle name="Comma 6" xfId="232" xr:uid="{00000000-0005-0000-0000-00009C000000}"/>
    <cellStyle name="Currency 2" xfId="233" xr:uid="{00000000-0005-0000-0000-00009D000000}"/>
    <cellStyle name="Currency 2 2" xfId="234" xr:uid="{00000000-0005-0000-0000-00009E000000}"/>
    <cellStyle name="Currency 3" xfId="235" xr:uid="{00000000-0005-0000-0000-00009F000000}"/>
    <cellStyle name="Currency 4" xfId="236" xr:uid="{00000000-0005-0000-0000-0000A0000000}"/>
    <cellStyle name="Currency 5" xfId="237" xr:uid="{00000000-0005-0000-0000-0000A1000000}"/>
    <cellStyle name="Currency 5 2" xfId="238" xr:uid="{00000000-0005-0000-0000-0000A2000000}"/>
    <cellStyle name="Currency 6" xfId="239" xr:uid="{00000000-0005-0000-0000-0000A3000000}"/>
    <cellStyle name="Currency 7" xfId="240" xr:uid="{00000000-0005-0000-0000-0000A4000000}"/>
    <cellStyle name="Currency 8" xfId="241" xr:uid="{00000000-0005-0000-0000-0000A5000000}"/>
    <cellStyle name="Date" xfId="18" xr:uid="{00000000-0005-0000-0000-0000A6000000}"/>
    <cellStyle name="Date 2" xfId="242" xr:uid="{00000000-0005-0000-0000-0000A7000000}"/>
    <cellStyle name="Dezimal [0]_Nossner_Brücke" xfId="19" xr:uid="{00000000-0005-0000-0000-0000A8000000}"/>
    <cellStyle name="Dezimal_en_Master" xfId="20" xr:uid="{00000000-0005-0000-0000-0000A9000000}"/>
    <cellStyle name="Divider" xfId="21" xr:uid="{00000000-0005-0000-0000-0000AA000000}"/>
    <cellStyle name="Excel Built-in Excel Built-in Excel Built-in Excel Built-in Excel Built-in Style 1" xfId="51" xr:uid="{00000000-0005-0000-0000-0000AB000000}"/>
    <cellStyle name="Excel Built-in Explanatory Text" xfId="68" xr:uid="{00000000-0005-0000-0000-0000AC000000}"/>
    <cellStyle name="Excel Built-in Normal" xfId="1" xr:uid="{00000000-0005-0000-0000-0000AD000000}"/>
    <cellStyle name="Excel Built-in Normal 1" xfId="59" xr:uid="{00000000-0005-0000-0000-0000AE000000}"/>
    <cellStyle name="Excel Built-in Normal 1 2" xfId="244" xr:uid="{00000000-0005-0000-0000-0000AF000000}"/>
    <cellStyle name="Excel Built-in Normal 2" xfId="56" xr:uid="{00000000-0005-0000-0000-0000B0000000}"/>
    <cellStyle name="Excel Built-in Normal 2 2" xfId="245" xr:uid="{00000000-0005-0000-0000-0000B1000000}"/>
    <cellStyle name="Excel Built-in Normal 3" xfId="246" xr:uid="{00000000-0005-0000-0000-0000B2000000}"/>
    <cellStyle name="Excel Built-in Normal 4" xfId="79" xr:uid="{00000000-0005-0000-0000-0000B3000000}"/>
    <cellStyle name="Excel Built-in Normal 5" xfId="243" xr:uid="{00000000-0005-0000-0000-0000B4000000}"/>
    <cellStyle name="Excel Built-in Normal_DOP" xfId="247" xr:uid="{00000000-0005-0000-0000-0000B5000000}"/>
    <cellStyle name="Fixed" xfId="22" xr:uid="{00000000-0005-0000-0000-0000B6000000}"/>
    <cellStyle name="Fixed 2" xfId="248" xr:uid="{00000000-0005-0000-0000-0000B7000000}"/>
    <cellStyle name="Heading" xfId="249" xr:uid="{00000000-0005-0000-0000-0000B8000000}"/>
    <cellStyle name="Heading 1 2" xfId="250" xr:uid="{00000000-0005-0000-0000-0000B9000000}"/>
    <cellStyle name="Heading1" xfId="23" xr:uid="{00000000-0005-0000-0000-0000BA000000}"/>
    <cellStyle name="Heading1 1" xfId="252" xr:uid="{00000000-0005-0000-0000-0000BB000000}"/>
    <cellStyle name="Heading1 2" xfId="251" xr:uid="{00000000-0005-0000-0000-0000BC000000}"/>
    <cellStyle name="Heading1_DOP" xfId="253" xr:uid="{00000000-0005-0000-0000-0000BD000000}"/>
    <cellStyle name="Heading2" xfId="24" xr:uid="{00000000-0005-0000-0000-0000BE000000}"/>
    <cellStyle name="Heading2 2" xfId="254" xr:uid="{00000000-0005-0000-0000-0000BF000000}"/>
    <cellStyle name="Headline I" xfId="25" xr:uid="{00000000-0005-0000-0000-0000C0000000}"/>
    <cellStyle name="Headline II" xfId="26" xr:uid="{00000000-0005-0000-0000-0000C1000000}"/>
    <cellStyle name="Headline III" xfId="27" xr:uid="{00000000-0005-0000-0000-0000C2000000}"/>
    <cellStyle name="Hyperlink 2" xfId="255" xr:uid="{00000000-0005-0000-0000-0000C3000000}"/>
    <cellStyle name="Hyperlink 2 2" xfId="256" xr:uid="{00000000-0005-0000-0000-0000C4000000}"/>
    <cellStyle name="Hyperlink 2 3" xfId="257" xr:uid="{00000000-0005-0000-0000-0000C5000000}"/>
    <cellStyle name="Hyperlink 2 4" xfId="258" xr:uid="{00000000-0005-0000-0000-0000C6000000}"/>
    <cellStyle name="Ievade" xfId="259" xr:uid="{00000000-0005-0000-0000-0000C7000000}"/>
    <cellStyle name="Ievade 2" xfId="260" xr:uid="{00000000-0005-0000-0000-0000C8000000}"/>
    <cellStyle name="Ievade 3" xfId="261" xr:uid="{00000000-0005-0000-0000-0000C9000000}"/>
    <cellStyle name="Ievade 4" xfId="262" xr:uid="{00000000-0005-0000-0000-0000CA000000}"/>
    <cellStyle name="Izcēlums1" xfId="263" xr:uid="{00000000-0005-0000-0000-0000CB000000}"/>
    <cellStyle name="Izcēlums2" xfId="264" xr:uid="{00000000-0005-0000-0000-0000CC000000}"/>
    <cellStyle name="Izcēlums3" xfId="265" xr:uid="{00000000-0005-0000-0000-0000CD000000}"/>
    <cellStyle name="Izcēlums4" xfId="266" xr:uid="{00000000-0005-0000-0000-0000CE000000}"/>
    <cellStyle name="Izcēlums5" xfId="267" xr:uid="{00000000-0005-0000-0000-0000CF000000}"/>
    <cellStyle name="Izcēlums6" xfId="268" xr:uid="{00000000-0005-0000-0000-0000D0000000}"/>
    <cellStyle name="Izvade" xfId="269" xr:uid="{00000000-0005-0000-0000-0000D1000000}"/>
    <cellStyle name="Izvade 2" xfId="270" xr:uid="{00000000-0005-0000-0000-0000D2000000}"/>
    <cellStyle name="Izvade 3" xfId="271" xr:uid="{00000000-0005-0000-0000-0000D3000000}"/>
    <cellStyle name="Izvade 4" xfId="272" xr:uid="{00000000-0005-0000-0000-0000D4000000}"/>
    <cellStyle name="Īįū÷ķūé_laroux" xfId="28" xr:uid="{00000000-0005-0000-0000-0000D5000000}"/>
    <cellStyle name="Kopsumma" xfId="274" xr:uid="{00000000-0005-0000-0000-0000D6000000}"/>
    <cellStyle name="Kopsumma 2" xfId="275" xr:uid="{00000000-0005-0000-0000-0000D7000000}"/>
    <cellStyle name="Kopsumma 3" xfId="276" xr:uid="{00000000-0005-0000-0000-0000D8000000}"/>
    <cellStyle name="Kopsumma 4" xfId="277" xr:uid="{00000000-0005-0000-0000-0000D9000000}"/>
    <cellStyle name="Labs 2" xfId="278" xr:uid="{00000000-0005-0000-0000-0000DA000000}"/>
    <cellStyle name="Labs 3" xfId="279" xr:uid="{00000000-0005-0000-0000-0000DB000000}"/>
    <cellStyle name="Labs 4" xfId="280" xr:uid="{00000000-0005-0000-0000-0000DC000000}"/>
    <cellStyle name="Neitrāls" xfId="281" xr:uid="{00000000-0005-0000-0000-0000DD000000}"/>
    <cellStyle name="Neitrāls 2" xfId="282" xr:uid="{00000000-0005-0000-0000-0000DE000000}"/>
    <cellStyle name="Neitrāls 3" xfId="283" xr:uid="{00000000-0005-0000-0000-0000DF000000}"/>
    <cellStyle name="Neitrāls 4" xfId="284" xr:uid="{00000000-0005-0000-0000-0000E0000000}"/>
    <cellStyle name="Norm੎੎" xfId="285" xr:uid="{00000000-0005-0000-0000-0000E1000000}"/>
    <cellStyle name="Normaali_light-98_gun" xfId="29" xr:uid="{00000000-0005-0000-0000-0000E2000000}"/>
    <cellStyle name="Normal" xfId="0" builtinId="0"/>
    <cellStyle name="Normal 10" xfId="286" xr:uid="{00000000-0005-0000-0000-0000E4000000}"/>
    <cellStyle name="Normal 10 10" xfId="78" xr:uid="{00000000-0005-0000-0000-0000E5000000}"/>
    <cellStyle name="Normal 10 2" xfId="10" xr:uid="{00000000-0005-0000-0000-0000E6000000}"/>
    <cellStyle name="Normal 108" xfId="2" xr:uid="{00000000-0005-0000-0000-0000E7000000}"/>
    <cellStyle name="Normal 11" xfId="12" xr:uid="{00000000-0005-0000-0000-0000E8000000}"/>
    <cellStyle name="Normal 11 2" xfId="288" xr:uid="{00000000-0005-0000-0000-0000E9000000}"/>
    <cellStyle name="Normal 11 3" xfId="287" xr:uid="{00000000-0005-0000-0000-0000EA000000}"/>
    <cellStyle name="Normal 11 4" xfId="289" xr:uid="{00000000-0005-0000-0000-0000EB000000}"/>
    <cellStyle name="Normal 12" xfId="30" xr:uid="{00000000-0005-0000-0000-0000EC000000}"/>
    <cellStyle name="Normal 12 4" xfId="31" xr:uid="{00000000-0005-0000-0000-0000ED000000}"/>
    <cellStyle name="Normal 13" xfId="76" xr:uid="{00000000-0005-0000-0000-0000EE000000}"/>
    <cellStyle name="Normal 14" xfId="290" xr:uid="{00000000-0005-0000-0000-0000EF000000}"/>
    <cellStyle name="Normal 15" xfId="69" xr:uid="{00000000-0005-0000-0000-0000F0000000}"/>
    <cellStyle name="Normal 18 3 7" xfId="414" xr:uid="{00000000-0005-0000-0000-0000F1000000}"/>
    <cellStyle name="Normal 2" xfId="3" xr:uid="{00000000-0005-0000-0000-0000F2000000}"/>
    <cellStyle name="Normal 2 2" xfId="291" xr:uid="{00000000-0005-0000-0000-0000F3000000}"/>
    <cellStyle name="Normal 2 2 2" xfId="4" xr:uid="{00000000-0005-0000-0000-0000F4000000}"/>
    <cellStyle name="Normal 2 2 2 2" xfId="292" xr:uid="{00000000-0005-0000-0000-0000F5000000}"/>
    <cellStyle name="Normal 2 2 3" xfId="11" xr:uid="{00000000-0005-0000-0000-0000F6000000}"/>
    <cellStyle name="Normal 2 2 3 2" xfId="293" xr:uid="{00000000-0005-0000-0000-0000F7000000}"/>
    <cellStyle name="Normal 2 2 4" xfId="294" xr:uid="{00000000-0005-0000-0000-0000F8000000}"/>
    <cellStyle name="Normal 2 2 5" xfId="295" xr:uid="{00000000-0005-0000-0000-0000F9000000}"/>
    <cellStyle name="Normal 2 2_celt_darbi" xfId="296" xr:uid="{00000000-0005-0000-0000-0000FA000000}"/>
    <cellStyle name="Normal 2 3" xfId="32" xr:uid="{00000000-0005-0000-0000-0000FB000000}"/>
    <cellStyle name="Normal 2 3 2" xfId="298" xr:uid="{00000000-0005-0000-0000-0000FC000000}"/>
    <cellStyle name="Normal 2 3 3" xfId="299" xr:uid="{00000000-0005-0000-0000-0000FD000000}"/>
    <cellStyle name="Normal 2 3 4" xfId="300" xr:uid="{00000000-0005-0000-0000-0000FE000000}"/>
    <cellStyle name="Normal 2 3 5" xfId="297" xr:uid="{00000000-0005-0000-0000-0000FF000000}"/>
    <cellStyle name="Normal 2 3_DOP" xfId="301" xr:uid="{00000000-0005-0000-0000-000000010000}"/>
    <cellStyle name="Normal 2 4" xfId="302" xr:uid="{00000000-0005-0000-0000-000001010000}"/>
    <cellStyle name="Normal 2_ail" xfId="303" xr:uid="{00000000-0005-0000-0000-000002010000}"/>
    <cellStyle name="Normal 27" xfId="304" xr:uid="{00000000-0005-0000-0000-000003010000}"/>
    <cellStyle name="Normal 3" xfId="5" xr:uid="{00000000-0005-0000-0000-000004010000}"/>
    <cellStyle name="Normal 3 10" xfId="401" xr:uid="{00000000-0005-0000-0000-000005010000}"/>
    <cellStyle name="Normal 3 2" xfId="33" xr:uid="{00000000-0005-0000-0000-000006010000}"/>
    <cellStyle name="Normal 3 2 10" xfId="60" xr:uid="{00000000-0005-0000-0000-000007010000}"/>
    <cellStyle name="Normal 3 2 2" xfId="307" xr:uid="{00000000-0005-0000-0000-000008010000}"/>
    <cellStyle name="Normal 3 2 2 2" xfId="308" xr:uid="{00000000-0005-0000-0000-000009010000}"/>
    <cellStyle name="Normal 3 2 3" xfId="306" xr:uid="{00000000-0005-0000-0000-00000A010000}"/>
    <cellStyle name="Normal 3 2_SAT" xfId="309" xr:uid="{00000000-0005-0000-0000-00000B010000}"/>
    <cellStyle name="Normal 3 3" xfId="58" xr:uid="{00000000-0005-0000-0000-00000C010000}"/>
    <cellStyle name="Normal 3 4" xfId="305" xr:uid="{00000000-0005-0000-0000-00000D010000}"/>
    <cellStyle name="Normal 3 5" xfId="404" xr:uid="{00000000-0005-0000-0000-00000E010000}"/>
    <cellStyle name="Normal 3 6" xfId="403" xr:uid="{00000000-0005-0000-0000-00000F010000}"/>
    <cellStyle name="Normal 3 7" xfId="405" xr:uid="{00000000-0005-0000-0000-000010010000}"/>
    <cellStyle name="Normal 3 8" xfId="402" xr:uid="{00000000-0005-0000-0000-000011010000}"/>
    <cellStyle name="Normal 3 9" xfId="406" xr:uid="{00000000-0005-0000-0000-000012010000}"/>
    <cellStyle name="Normal 3_Apgaismojuma Tāmes" xfId="57" xr:uid="{00000000-0005-0000-0000-000013010000}"/>
    <cellStyle name="Normal 4" xfId="48" xr:uid="{00000000-0005-0000-0000-000014010000}"/>
    <cellStyle name="Normal 4 2" xfId="311" xr:uid="{00000000-0005-0000-0000-000015010000}"/>
    <cellStyle name="Normal 4 3" xfId="312" xr:uid="{00000000-0005-0000-0000-000016010000}"/>
    <cellStyle name="Normal 4 4" xfId="313" xr:uid="{00000000-0005-0000-0000-000017010000}"/>
    <cellStyle name="Normal 4 5" xfId="310" xr:uid="{00000000-0005-0000-0000-000018010000}"/>
    <cellStyle name="Normal 4_Siltumtrase" xfId="314" xr:uid="{00000000-0005-0000-0000-000019010000}"/>
    <cellStyle name="Normal 44" xfId="315" xr:uid="{00000000-0005-0000-0000-00001A010000}"/>
    <cellStyle name="Normal 45" xfId="52" xr:uid="{00000000-0005-0000-0000-00001B010000}"/>
    <cellStyle name="Normal 45 2" xfId="71" xr:uid="{00000000-0005-0000-0000-00001C010000}"/>
    <cellStyle name="Normal 46" xfId="67" xr:uid="{00000000-0005-0000-0000-00001D010000}"/>
    <cellStyle name="Normal 46 2" xfId="72" xr:uid="{00000000-0005-0000-0000-00001E010000}"/>
    <cellStyle name="Normal 5" xfId="34" xr:uid="{00000000-0005-0000-0000-00001F010000}"/>
    <cellStyle name="Normal 5 10" xfId="398" xr:uid="{00000000-0005-0000-0000-000020010000}"/>
    <cellStyle name="Normal 5 2" xfId="317" xr:uid="{00000000-0005-0000-0000-000021010000}"/>
    <cellStyle name="Normal 5 2 3" xfId="318" xr:uid="{00000000-0005-0000-0000-000022010000}"/>
    <cellStyle name="Normal 5 2_SAT" xfId="319" xr:uid="{00000000-0005-0000-0000-000023010000}"/>
    <cellStyle name="Normal 5 3" xfId="316" xr:uid="{00000000-0005-0000-0000-000024010000}"/>
    <cellStyle name="Normal 5 4" xfId="77" xr:uid="{00000000-0005-0000-0000-000025010000}"/>
    <cellStyle name="Normal 5 4 2" xfId="320" xr:uid="{00000000-0005-0000-0000-000026010000}"/>
    <cellStyle name="Normal 5 5" xfId="407" xr:uid="{00000000-0005-0000-0000-000027010000}"/>
    <cellStyle name="Normal 5 6" xfId="400" xr:uid="{00000000-0005-0000-0000-000028010000}"/>
    <cellStyle name="Normal 5 7" xfId="408" xr:uid="{00000000-0005-0000-0000-000029010000}"/>
    <cellStyle name="Normal 5 8" xfId="399" xr:uid="{00000000-0005-0000-0000-00002A010000}"/>
    <cellStyle name="Normal 5 9" xfId="409" xr:uid="{00000000-0005-0000-0000-00002B010000}"/>
    <cellStyle name="Normal 5_celt_darbi" xfId="321" xr:uid="{00000000-0005-0000-0000-00002C010000}"/>
    <cellStyle name="Normal 6" xfId="35" xr:uid="{00000000-0005-0000-0000-00002D010000}"/>
    <cellStyle name="Normal 6 2" xfId="323" xr:uid="{00000000-0005-0000-0000-00002E010000}"/>
    <cellStyle name="Normal 6 3" xfId="324" xr:uid="{00000000-0005-0000-0000-00002F010000}"/>
    <cellStyle name="Normal 6 4" xfId="325" xr:uid="{00000000-0005-0000-0000-000030010000}"/>
    <cellStyle name="Normal 6 5" xfId="322" xr:uid="{00000000-0005-0000-0000-000031010000}"/>
    <cellStyle name="Normal 6_DOP" xfId="326" xr:uid="{00000000-0005-0000-0000-000032010000}"/>
    <cellStyle name="Normal 68" xfId="327" xr:uid="{00000000-0005-0000-0000-000033010000}"/>
    <cellStyle name="Normal 7" xfId="62" xr:uid="{00000000-0005-0000-0000-000034010000}"/>
    <cellStyle name="Normal 7 2" xfId="329" xr:uid="{00000000-0005-0000-0000-000035010000}"/>
    <cellStyle name="Normal 7 3" xfId="328" xr:uid="{00000000-0005-0000-0000-000036010000}"/>
    <cellStyle name="Normal 70" xfId="330" xr:uid="{00000000-0005-0000-0000-000037010000}"/>
    <cellStyle name="Normal 72 10" xfId="331" xr:uid="{00000000-0005-0000-0000-000038010000}"/>
    <cellStyle name="Normal 74 10" xfId="332" xr:uid="{00000000-0005-0000-0000-000039010000}"/>
    <cellStyle name="Normal 78" xfId="333" xr:uid="{00000000-0005-0000-0000-00003A010000}"/>
    <cellStyle name="Normal 79" xfId="334" xr:uid="{00000000-0005-0000-0000-00003B010000}"/>
    <cellStyle name="Normal 8" xfId="61" xr:uid="{00000000-0005-0000-0000-00003C010000}"/>
    <cellStyle name="Normal 8 2" xfId="335" xr:uid="{00000000-0005-0000-0000-00003D010000}"/>
    <cellStyle name="Normal 9" xfId="36" xr:uid="{00000000-0005-0000-0000-00003E010000}"/>
    <cellStyle name="Normal 99" xfId="9" xr:uid="{00000000-0005-0000-0000-00003F010000}"/>
    <cellStyle name="Nosaukums" xfId="336" xr:uid="{00000000-0005-0000-0000-000040010000}"/>
    <cellStyle name="Nosaukums 2" xfId="337" xr:uid="{00000000-0005-0000-0000-000041010000}"/>
    <cellStyle name="Nosaukums 3" xfId="338" xr:uid="{00000000-0005-0000-0000-000042010000}"/>
    <cellStyle name="Nosaukums 4" xfId="339" xr:uid="{00000000-0005-0000-0000-000043010000}"/>
    <cellStyle name="Note 2" xfId="340" xr:uid="{00000000-0005-0000-0000-000044010000}"/>
    <cellStyle name="Parastais 2" xfId="53" xr:uid="{00000000-0005-0000-0000-000045010000}"/>
    <cellStyle name="Parastais 2 2" xfId="341" xr:uid="{00000000-0005-0000-0000-000046010000}"/>
    <cellStyle name="Parastais 3" xfId="54" xr:uid="{00000000-0005-0000-0000-000047010000}"/>
    <cellStyle name="Parastais 5" xfId="64" xr:uid="{00000000-0005-0000-0000-000048010000}"/>
    <cellStyle name="Parastais 5 2" xfId="342" xr:uid="{00000000-0005-0000-0000-000049010000}"/>
    <cellStyle name="Parastais 7" xfId="37" xr:uid="{00000000-0005-0000-0000-00004A010000}"/>
    <cellStyle name="Parastais 8" xfId="65" xr:uid="{00000000-0005-0000-0000-00004B010000}"/>
    <cellStyle name="Parastais_Izveerstaa_taame-forma" xfId="343" xr:uid="{00000000-0005-0000-0000-00004C010000}"/>
    <cellStyle name="Parasts 2" xfId="344" xr:uid="{00000000-0005-0000-0000-00004D010000}"/>
    <cellStyle name="Parasts 4" xfId="70" xr:uid="{00000000-0005-0000-0000-00004E010000}"/>
    <cellStyle name="Paskaidrojošs teksts 2" xfId="345" xr:uid="{00000000-0005-0000-0000-00004F010000}"/>
    <cellStyle name="Paskaidrojošs teksts 3" xfId="346" xr:uid="{00000000-0005-0000-0000-000050010000}"/>
    <cellStyle name="Paskaidrojošs teksts 4" xfId="347" xr:uid="{00000000-0005-0000-0000-000051010000}"/>
    <cellStyle name="Pārbaudes šūna 2" xfId="348" xr:uid="{00000000-0005-0000-0000-000052010000}"/>
    <cellStyle name="Pārbaudes šūna 3" xfId="349" xr:uid="{00000000-0005-0000-0000-000053010000}"/>
    <cellStyle name="Pārbaudes šūna 4" xfId="350" xr:uid="{00000000-0005-0000-0000-000054010000}"/>
    <cellStyle name="Percent 2" xfId="351" xr:uid="{00000000-0005-0000-0000-000055010000}"/>
    <cellStyle name="Percent 3" xfId="352" xr:uid="{00000000-0005-0000-0000-000056010000}"/>
    <cellStyle name="Piezīme 2" xfId="353" xr:uid="{00000000-0005-0000-0000-000057010000}"/>
    <cellStyle name="Piezīme 3" xfId="354" xr:uid="{00000000-0005-0000-0000-000058010000}"/>
    <cellStyle name="Piezīme 4" xfId="355" xr:uid="{00000000-0005-0000-0000-000059010000}"/>
    <cellStyle name="Position" xfId="38" xr:uid="{00000000-0005-0000-0000-00005A010000}"/>
    <cellStyle name="Result" xfId="356" xr:uid="{00000000-0005-0000-0000-00005B010000}"/>
    <cellStyle name="Result 1" xfId="357" xr:uid="{00000000-0005-0000-0000-00005C010000}"/>
    <cellStyle name="Result2" xfId="358" xr:uid="{00000000-0005-0000-0000-00005D010000}"/>
    <cellStyle name="Result2 1" xfId="359" xr:uid="{00000000-0005-0000-0000-00005E010000}"/>
    <cellStyle name="Result2 2" xfId="360" xr:uid="{00000000-0005-0000-0000-00005F010000}"/>
    <cellStyle name="Result2 3" xfId="361" xr:uid="{00000000-0005-0000-0000-000060010000}"/>
    <cellStyle name="Saistītā šūna" xfId="362" xr:uid="{00000000-0005-0000-0000-000061010000}"/>
    <cellStyle name="Saistītā šūna 2" xfId="363" xr:uid="{00000000-0005-0000-0000-000062010000}"/>
    <cellStyle name="Saistītā šūna 3" xfId="364" xr:uid="{00000000-0005-0000-0000-000063010000}"/>
    <cellStyle name="Saistītā šūna 4" xfId="365" xr:uid="{00000000-0005-0000-0000-000064010000}"/>
    <cellStyle name="Slikts 2" xfId="366" xr:uid="{00000000-0005-0000-0000-000065010000}"/>
    <cellStyle name="Slikts 3" xfId="367" xr:uid="{00000000-0005-0000-0000-000066010000}"/>
    <cellStyle name="Slikts 4" xfId="368" xr:uid="{00000000-0005-0000-0000-000067010000}"/>
    <cellStyle name="Standard_cm_Master" xfId="39" xr:uid="{00000000-0005-0000-0000-000068010000}"/>
    <cellStyle name="Stils 1" xfId="40" xr:uid="{00000000-0005-0000-0000-000069010000}"/>
    <cellStyle name="Style 1" xfId="6" xr:uid="{00000000-0005-0000-0000-00006A010000}"/>
    <cellStyle name="Style 1 1" xfId="66" xr:uid="{00000000-0005-0000-0000-00006B010000}"/>
    <cellStyle name="Style 1 2" xfId="7" xr:uid="{00000000-0005-0000-0000-00006C010000}"/>
    <cellStyle name="Style 1 2 10" xfId="413" xr:uid="{00000000-0005-0000-0000-00006D010000}"/>
    <cellStyle name="Style 1 2 2" xfId="371" xr:uid="{00000000-0005-0000-0000-00006E010000}"/>
    <cellStyle name="Style 1 2 2 2" xfId="372" xr:uid="{00000000-0005-0000-0000-00006F010000}"/>
    <cellStyle name="Style 1 2 2_SAT" xfId="373" xr:uid="{00000000-0005-0000-0000-000070010000}"/>
    <cellStyle name="Style 1 2 3" xfId="370" xr:uid="{00000000-0005-0000-0000-000071010000}"/>
    <cellStyle name="Style 1 2 4" xfId="410" xr:uid="{00000000-0005-0000-0000-000072010000}"/>
    <cellStyle name="Style 1 2 5" xfId="397" xr:uid="{00000000-0005-0000-0000-000073010000}"/>
    <cellStyle name="Style 1 2 6" xfId="411" xr:uid="{00000000-0005-0000-0000-000074010000}"/>
    <cellStyle name="Style 1 2 7" xfId="396" xr:uid="{00000000-0005-0000-0000-000075010000}"/>
    <cellStyle name="Style 1 2 8" xfId="412" xr:uid="{00000000-0005-0000-0000-000076010000}"/>
    <cellStyle name="Style 1 2 9" xfId="395" xr:uid="{00000000-0005-0000-0000-000077010000}"/>
    <cellStyle name="Style 1 2_SAT" xfId="374" xr:uid="{00000000-0005-0000-0000-000078010000}"/>
    <cellStyle name="Style 1 3" xfId="55" xr:uid="{00000000-0005-0000-0000-000079010000}"/>
    <cellStyle name="Style 1 4" xfId="369" xr:uid="{00000000-0005-0000-0000-00007A010000}"/>
    <cellStyle name="Style 1 4 1" xfId="75" xr:uid="{00000000-0005-0000-0000-00007B010000}"/>
    <cellStyle name="Style 1 6" xfId="73" xr:uid="{00000000-0005-0000-0000-00007C010000}"/>
    <cellStyle name="Style 1 7" xfId="74" xr:uid="{00000000-0005-0000-0000-00007D010000}"/>
    <cellStyle name="Style 1_AR" xfId="375" xr:uid="{00000000-0005-0000-0000-00007E010000}"/>
    <cellStyle name="Style 2" xfId="41" xr:uid="{00000000-0005-0000-0000-00007F010000}"/>
    <cellStyle name="Style 2 2" xfId="377" xr:uid="{00000000-0005-0000-0000-000080010000}"/>
    <cellStyle name="Style 2 3" xfId="376" xr:uid="{00000000-0005-0000-0000-000081010000}"/>
    <cellStyle name="Style 2_BK" xfId="378" xr:uid="{00000000-0005-0000-0000-000082010000}"/>
    <cellStyle name="Style 3" xfId="42" xr:uid="{00000000-0005-0000-0000-000083010000}"/>
    <cellStyle name="Style 3 2" xfId="50" xr:uid="{00000000-0005-0000-0000-000084010000}"/>
    <cellStyle name="Unit" xfId="43" xr:uid="{00000000-0005-0000-0000-000085010000}"/>
    <cellStyle name="Virsraksts 1 2" xfId="380" xr:uid="{00000000-0005-0000-0000-000086010000}"/>
    <cellStyle name="Virsraksts 1 3" xfId="381" xr:uid="{00000000-0005-0000-0000-000087010000}"/>
    <cellStyle name="Virsraksts 1 4" xfId="382" xr:uid="{00000000-0005-0000-0000-000088010000}"/>
    <cellStyle name="Virsraksts 2 2" xfId="383" xr:uid="{00000000-0005-0000-0000-000089010000}"/>
    <cellStyle name="Virsraksts 2 3" xfId="384" xr:uid="{00000000-0005-0000-0000-00008A010000}"/>
    <cellStyle name="Virsraksts 2 4" xfId="385" xr:uid="{00000000-0005-0000-0000-00008B010000}"/>
    <cellStyle name="Virsraksts 3 2" xfId="386" xr:uid="{00000000-0005-0000-0000-00008C010000}"/>
    <cellStyle name="Virsraksts 3 3" xfId="387" xr:uid="{00000000-0005-0000-0000-00008D010000}"/>
    <cellStyle name="Virsraksts 3 4" xfId="388" xr:uid="{00000000-0005-0000-0000-00008E010000}"/>
    <cellStyle name="Virsraksts 4 2" xfId="389" xr:uid="{00000000-0005-0000-0000-00008F010000}"/>
    <cellStyle name="Virsraksts 4 3" xfId="390" xr:uid="{00000000-0005-0000-0000-000090010000}"/>
    <cellStyle name="Virsraksts 4 4" xfId="391" xr:uid="{00000000-0005-0000-0000-000091010000}"/>
    <cellStyle name="Währung [0]_Nossner_Brücke" xfId="44" xr:uid="{00000000-0005-0000-0000-000092010000}"/>
    <cellStyle name="Währung_en_Master" xfId="45" xr:uid="{00000000-0005-0000-0000-000093010000}"/>
    <cellStyle name="Денежный 2" xfId="379" xr:uid="{00000000-0005-0000-0000-000094010000}"/>
    <cellStyle name="Обычный 13" xfId="392" xr:uid="{00000000-0005-0000-0000-000095010000}"/>
    <cellStyle name="Обычный 2" xfId="13" xr:uid="{00000000-0005-0000-0000-000096010000}"/>
    <cellStyle name="Обычный 2 2" xfId="49" xr:uid="{00000000-0005-0000-0000-000097010000}"/>
    <cellStyle name="Обычный 2 3" xfId="393" xr:uid="{00000000-0005-0000-0000-000098010000}"/>
    <cellStyle name="Обычный 3" xfId="81" xr:uid="{00000000-0005-0000-0000-000099010000}"/>
    <cellStyle name="Обычный 5" xfId="394" xr:uid="{00000000-0005-0000-0000-00009A010000}"/>
    <cellStyle name="Стиль 1" xfId="8" xr:uid="{00000000-0005-0000-0000-00009B010000}"/>
    <cellStyle name="Стиль 1 2" xfId="46" xr:uid="{00000000-0005-0000-0000-00009C010000}"/>
    <cellStyle name="Стиль 2" xfId="47" xr:uid="{00000000-0005-0000-0000-00009D010000}"/>
    <cellStyle name="Финансовый 2" xfId="273" xr:uid="{00000000-0005-0000-0000-00009E010000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EEE5FF"/>
      <color rgb="FFFFFF99"/>
      <color rgb="FF0000FF"/>
      <color rgb="FFD8C5FF"/>
      <color rgb="FFC5C5FF"/>
      <color rgb="FFE7FFE7"/>
      <color rgb="FF9966FF"/>
      <color rgb="FFCCFFCC"/>
      <color rgb="FFFF66FF"/>
      <color rgb="FFFEEE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3"/>
  <sheetViews>
    <sheetView view="pageLayout" topLeftCell="A13" zoomScaleNormal="100" zoomScaleSheetLayoutView="100" workbookViewId="0">
      <selection activeCell="C32" sqref="C32:D32"/>
    </sheetView>
  </sheetViews>
  <sheetFormatPr defaultColWidth="8.88671875" defaultRowHeight="15"/>
  <cols>
    <col min="1" max="1" width="5.33203125" style="41" customWidth="1"/>
    <col min="2" max="2" width="9.5546875" style="41" customWidth="1"/>
    <col min="3" max="3" width="39.109375" style="41" customWidth="1"/>
    <col min="4" max="4" width="20.44140625" style="41" customWidth="1"/>
    <col min="5" max="16384" width="8.88671875" style="41"/>
  </cols>
  <sheetData>
    <row r="2" spans="1:13">
      <c r="D2" s="42" t="s">
        <v>17</v>
      </c>
      <c r="E2" s="43"/>
      <c r="F2" s="43"/>
      <c r="G2" s="43"/>
      <c r="J2" s="44"/>
    </row>
    <row r="3" spans="1:13">
      <c r="D3" s="130"/>
      <c r="E3" s="44"/>
      <c r="F3" s="44"/>
      <c r="G3" s="44"/>
      <c r="J3" s="44"/>
    </row>
    <row r="4" spans="1:13">
      <c r="D4" s="47" t="s">
        <v>62</v>
      </c>
      <c r="E4" s="43"/>
      <c r="F4" s="43"/>
      <c r="G4" s="43"/>
    </row>
    <row r="5" spans="1:13">
      <c r="D5" s="42"/>
    </row>
    <row r="6" spans="1:13">
      <c r="D6" s="42"/>
      <c r="F6" s="139"/>
      <c r="G6" s="139"/>
      <c r="I6" s="45"/>
    </row>
    <row r="7" spans="1:13">
      <c r="D7" s="42"/>
      <c r="E7" s="46"/>
      <c r="F7" s="46"/>
      <c r="G7" s="46"/>
    </row>
    <row r="8" spans="1:13">
      <c r="D8" s="47" t="s">
        <v>63</v>
      </c>
      <c r="E8" s="48"/>
      <c r="F8" s="48"/>
      <c r="G8" s="48"/>
    </row>
    <row r="9" spans="1:13">
      <c r="D9" s="45"/>
      <c r="E9" s="45"/>
      <c r="F9" s="45"/>
      <c r="G9" s="45"/>
    </row>
    <row r="10" spans="1:13">
      <c r="D10" s="45"/>
      <c r="E10" s="45"/>
      <c r="F10" s="45"/>
      <c r="G10" s="45"/>
    </row>
    <row r="11" spans="1:13" ht="18.75">
      <c r="A11" s="140" t="s">
        <v>69</v>
      </c>
      <c r="B11" s="140"/>
      <c r="C11" s="140"/>
      <c r="D11" s="140"/>
    </row>
    <row r="13" spans="1:13" ht="31.5" customHeight="1">
      <c r="A13" s="49" t="s">
        <v>18</v>
      </c>
      <c r="B13" s="106"/>
      <c r="C13" s="144" t="s">
        <v>55</v>
      </c>
      <c r="D13" s="144"/>
    </row>
    <row r="14" spans="1:13" s="51" customFormat="1" ht="30" customHeight="1">
      <c r="A14" s="49" t="s">
        <v>15</v>
      </c>
      <c r="B14" s="49"/>
      <c r="C14" s="144" t="s">
        <v>55</v>
      </c>
      <c r="D14" s="144"/>
      <c r="E14" s="49"/>
      <c r="F14" s="49"/>
      <c r="G14" s="50"/>
      <c r="H14" s="50"/>
      <c r="I14" s="50"/>
      <c r="J14" s="50"/>
      <c r="K14" s="50"/>
      <c r="L14" s="50"/>
      <c r="M14" s="50"/>
    </row>
    <row r="15" spans="1:13" s="53" customFormat="1">
      <c r="A15" s="52" t="s">
        <v>19</v>
      </c>
      <c r="B15" s="52"/>
      <c r="C15" s="52" t="s">
        <v>56</v>
      </c>
      <c r="D15" s="52"/>
      <c r="E15" s="52"/>
      <c r="F15" s="52"/>
    </row>
    <row r="16" spans="1:13" s="54" customFormat="1">
      <c r="A16" s="52" t="s">
        <v>20</v>
      </c>
      <c r="B16" s="52"/>
      <c r="C16" s="52" t="s">
        <v>57</v>
      </c>
      <c r="D16" s="52"/>
      <c r="E16" s="52"/>
      <c r="F16" s="52"/>
    </row>
    <row r="17" spans="1:6" s="54" customFormat="1">
      <c r="A17" s="55"/>
      <c r="B17" s="55"/>
      <c r="C17" s="55"/>
      <c r="D17" s="55"/>
      <c r="E17" s="55"/>
      <c r="F17" s="55"/>
    </row>
    <row r="18" spans="1:6" ht="30">
      <c r="A18" s="87" t="s">
        <v>21</v>
      </c>
      <c r="B18" s="141" t="s">
        <v>22</v>
      </c>
      <c r="C18" s="141"/>
      <c r="D18" s="87" t="s">
        <v>47</v>
      </c>
    </row>
    <row r="19" spans="1:6">
      <c r="A19" s="84"/>
      <c r="B19" s="137"/>
      <c r="C19" s="138"/>
      <c r="D19" s="84"/>
    </row>
    <row r="20" spans="1:6" s="49" customFormat="1" ht="32.25" customHeight="1">
      <c r="A20" s="85">
        <v>1</v>
      </c>
      <c r="B20" s="141" t="s">
        <v>70</v>
      </c>
      <c r="C20" s="141"/>
      <c r="D20" s="86">
        <f>Kopsav!D21</f>
        <v>35555.360000000001</v>
      </c>
    </row>
    <row r="21" spans="1:6" s="49" customFormat="1">
      <c r="A21" s="85"/>
      <c r="B21" s="142"/>
      <c r="C21" s="142"/>
      <c r="D21" s="86"/>
    </row>
    <row r="22" spans="1:6" s="49" customFormat="1">
      <c r="A22" s="85"/>
      <c r="B22" s="143" t="s">
        <v>67</v>
      </c>
      <c r="C22" s="143"/>
      <c r="D22" s="86">
        <f>SUM(D20:D21)</f>
        <v>35555.360000000001</v>
      </c>
    </row>
    <row r="23" spans="1:6" s="49" customFormat="1">
      <c r="A23" s="85"/>
      <c r="B23" s="134" t="s">
        <v>23</v>
      </c>
      <c r="C23" s="134"/>
      <c r="D23" s="86">
        <f>ROUND(D22*0.21,2)</f>
        <v>7466.63</v>
      </c>
    </row>
    <row r="24" spans="1:6" s="49" customFormat="1">
      <c r="A24" s="56"/>
      <c r="B24" s="57"/>
      <c r="C24" s="57"/>
      <c r="D24" s="58"/>
    </row>
    <row r="25" spans="1:6" s="49" customFormat="1">
      <c r="A25" s="56"/>
      <c r="B25" s="57"/>
      <c r="C25" s="57"/>
      <c r="D25" s="58"/>
    </row>
    <row r="26" spans="1:6" s="49" customFormat="1">
      <c r="A26" s="56"/>
      <c r="B26" s="57"/>
      <c r="C26" s="57"/>
      <c r="D26" s="58"/>
    </row>
    <row r="27" spans="1:6">
      <c r="A27" s="59"/>
      <c r="B27" s="59"/>
      <c r="C27" s="48"/>
      <c r="D27" s="48"/>
    </row>
    <row r="28" spans="1:6">
      <c r="A28" s="59"/>
      <c r="B28" s="59"/>
      <c r="C28" s="48"/>
      <c r="D28" s="48"/>
    </row>
    <row r="29" spans="1:6">
      <c r="A29" s="59"/>
      <c r="B29" s="59"/>
      <c r="C29" s="48"/>
      <c r="D29" s="48"/>
    </row>
    <row r="30" spans="1:6" s="49" customFormat="1">
      <c r="A30" s="135"/>
      <c r="B30" s="135"/>
      <c r="C30" s="135"/>
      <c r="D30" s="135"/>
      <c r="E30" s="54"/>
      <c r="F30" s="54"/>
    </row>
    <row r="31" spans="1:6" s="63" customFormat="1">
      <c r="A31" s="61" t="s">
        <v>58</v>
      </c>
      <c r="B31" s="62"/>
      <c r="D31" s="64" t="s">
        <v>24</v>
      </c>
      <c r="E31" s="65"/>
    </row>
    <row r="32" spans="1:6" s="63" customFormat="1">
      <c r="A32" s="66"/>
      <c r="B32" s="66"/>
      <c r="C32" s="136" t="s">
        <v>71</v>
      </c>
      <c r="D32" s="136"/>
      <c r="E32" s="65"/>
    </row>
    <row r="33" spans="1:1">
      <c r="A33" s="41" t="s">
        <v>64</v>
      </c>
    </row>
  </sheetData>
  <mergeCells count="12">
    <mergeCell ref="B23:C23"/>
    <mergeCell ref="A30:D30"/>
    <mergeCell ref="C32:D32"/>
    <mergeCell ref="B19:C19"/>
    <mergeCell ref="F6:G6"/>
    <mergeCell ref="A11:D11"/>
    <mergeCell ref="B18:C18"/>
    <mergeCell ref="B20:C20"/>
    <mergeCell ref="B21:C21"/>
    <mergeCell ref="B22:C22"/>
    <mergeCell ref="C13:D13"/>
    <mergeCell ref="C14:D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1"/>
  <sheetViews>
    <sheetView view="pageLayout" topLeftCell="A19" zoomScaleNormal="100" zoomScaleSheetLayoutView="100" workbookViewId="0">
      <selection activeCell="E31" sqref="E31:G31"/>
    </sheetView>
  </sheetViews>
  <sheetFormatPr defaultColWidth="8.88671875" defaultRowHeight="15"/>
  <cols>
    <col min="1" max="1" width="5.44140625" style="54" customWidth="1"/>
    <col min="2" max="2" width="7.88671875" style="54" customWidth="1"/>
    <col min="3" max="3" width="26.33203125" style="54" customWidth="1"/>
    <col min="4" max="4" width="9.6640625" style="54" customWidth="1"/>
    <col min="5" max="5" width="8.44140625" style="54" customWidth="1"/>
    <col min="6" max="6" width="9.109375" style="54" customWidth="1"/>
    <col min="7" max="7" width="10.5546875" style="54" customWidth="1"/>
    <col min="8" max="8" width="7.5546875" style="54" customWidth="1"/>
    <col min="9" max="9" width="8.33203125" style="54" customWidth="1"/>
    <col min="10" max="16384" width="8.88671875" style="54"/>
  </cols>
  <sheetData>
    <row r="2" spans="1:10" ht="15.75">
      <c r="A2" s="145" t="s">
        <v>48</v>
      </c>
      <c r="B2" s="145"/>
      <c r="C2" s="145"/>
      <c r="D2" s="145"/>
      <c r="E2" s="145"/>
      <c r="F2" s="145"/>
      <c r="G2" s="145"/>
      <c r="H2" s="145"/>
    </row>
    <row r="3" spans="1:10">
      <c r="A3" s="146" t="s">
        <v>16</v>
      </c>
      <c r="B3" s="146"/>
      <c r="C3" s="146"/>
      <c r="D3" s="146"/>
      <c r="E3" s="146"/>
      <c r="F3" s="146"/>
      <c r="G3" s="146"/>
      <c r="H3" s="146"/>
    </row>
    <row r="4" spans="1:10">
      <c r="A4" s="56"/>
      <c r="B4" s="56"/>
      <c r="C4" s="56"/>
      <c r="D4" s="56"/>
      <c r="E4" s="56"/>
      <c r="F4" s="56"/>
      <c r="G4" s="56"/>
      <c r="H4" s="56"/>
    </row>
    <row r="5" spans="1:10" ht="30" customHeight="1">
      <c r="A5" s="88" t="s">
        <v>18</v>
      </c>
      <c r="B5" s="56"/>
      <c r="C5" s="147" t="str">
        <f>Koptāme!C13</f>
        <v>Siltumnīcefekta gāzu emisiju samazināšana ar viedajām apgaismojuma tehnoloģijām Daugavpils pilsētā</v>
      </c>
      <c r="D5" s="147"/>
      <c r="E5" s="147"/>
      <c r="F5" s="147"/>
      <c r="G5" s="147"/>
      <c r="H5" s="147"/>
    </row>
    <row r="6" spans="1:10" s="51" customFormat="1">
      <c r="A6" s="49" t="s">
        <v>15</v>
      </c>
      <c r="B6" s="49"/>
      <c r="C6" s="88" t="str">
        <f>Koptāme!C14</f>
        <v>Siltumnīcefekta gāzu emisiju samazināšana ar viedajām apgaismojuma tehnoloģijām Daugavpils pilsētā</v>
      </c>
      <c r="D6" s="49"/>
      <c r="E6" s="49"/>
      <c r="F6" s="49"/>
      <c r="G6" s="49"/>
      <c r="H6" s="49"/>
      <c r="I6" s="50"/>
      <c r="J6" s="50"/>
    </row>
    <row r="7" spans="1:10">
      <c r="A7" s="52" t="s">
        <v>19</v>
      </c>
      <c r="B7" s="52"/>
      <c r="C7" s="88" t="str">
        <f>Koptāme!C15</f>
        <v>Daugavpils</v>
      </c>
      <c r="D7" s="52"/>
      <c r="E7" s="52"/>
      <c r="F7" s="52"/>
      <c r="G7" s="52"/>
      <c r="H7" s="52"/>
    </row>
    <row r="8" spans="1:10">
      <c r="A8" s="52" t="s">
        <v>26</v>
      </c>
      <c r="B8" s="52"/>
      <c r="C8" s="88" t="str">
        <f>Koptāme!C16</f>
        <v>DPD 2018/165</v>
      </c>
      <c r="D8" s="52"/>
      <c r="E8" s="52"/>
      <c r="F8" s="52"/>
      <c r="G8" s="52"/>
      <c r="H8" s="52"/>
    </row>
    <row r="9" spans="1:10">
      <c r="A9" s="55"/>
      <c r="B9" s="89"/>
      <c r="C9" s="52"/>
      <c r="D9" s="89"/>
      <c r="E9" s="89"/>
      <c r="F9" s="89"/>
      <c r="G9" s="89"/>
      <c r="H9" s="90"/>
    </row>
    <row r="10" spans="1:10">
      <c r="A10" s="90"/>
      <c r="B10" s="90"/>
      <c r="C10" s="90"/>
      <c r="D10" s="90"/>
      <c r="E10" s="90"/>
      <c r="F10" s="90"/>
      <c r="H10" s="90"/>
    </row>
    <row r="11" spans="1:10">
      <c r="A11" s="88"/>
      <c r="B11" s="88"/>
      <c r="D11" s="88" t="s">
        <v>27</v>
      </c>
      <c r="E11" s="60"/>
      <c r="F11" s="91"/>
      <c r="G11" s="92">
        <f>D21</f>
        <v>35555.360000000001</v>
      </c>
      <c r="H11" s="56"/>
    </row>
    <row r="12" spans="1:10">
      <c r="A12" s="88"/>
      <c r="B12" s="88"/>
      <c r="D12" s="88" t="s">
        <v>28</v>
      </c>
      <c r="E12" s="60"/>
      <c r="F12" s="93"/>
      <c r="G12" s="94">
        <f>H17</f>
        <v>0</v>
      </c>
      <c r="H12" s="56"/>
    </row>
    <row r="13" spans="1:10">
      <c r="F13" s="56"/>
      <c r="H13" s="96"/>
      <c r="I13" s="95"/>
    </row>
    <row r="14" spans="1:10">
      <c r="A14" s="141" t="s">
        <v>29</v>
      </c>
      <c r="B14" s="141" t="s">
        <v>30</v>
      </c>
      <c r="C14" s="141" t="s">
        <v>31</v>
      </c>
      <c r="D14" s="141" t="s">
        <v>32</v>
      </c>
      <c r="E14" s="142" t="s">
        <v>33</v>
      </c>
      <c r="F14" s="142"/>
      <c r="G14" s="142"/>
      <c r="H14" s="141" t="s">
        <v>34</v>
      </c>
    </row>
    <row r="15" spans="1:10" s="97" customFormat="1" ht="38.25" customHeight="1">
      <c r="A15" s="141"/>
      <c r="B15" s="141"/>
      <c r="C15" s="141"/>
      <c r="D15" s="141"/>
      <c r="E15" s="87" t="s">
        <v>4</v>
      </c>
      <c r="F15" s="87" t="s">
        <v>44</v>
      </c>
      <c r="G15" s="87" t="s">
        <v>35</v>
      </c>
      <c r="H15" s="141"/>
    </row>
    <row r="16" spans="1:10" ht="117" customHeight="1">
      <c r="A16" s="87">
        <v>1</v>
      </c>
      <c r="B16" s="87">
        <v>1</v>
      </c>
      <c r="C16" s="107" t="s">
        <v>73</v>
      </c>
      <c r="D16" s="98">
        <f>SUM(E16:G16)</f>
        <v>32619.599999999999</v>
      </c>
      <c r="E16" s="98">
        <f>'1'!M20</f>
        <v>0</v>
      </c>
      <c r="F16" s="98">
        <f>'1'!N20</f>
        <v>0</v>
      </c>
      <c r="G16" s="98">
        <f>'1'!O20</f>
        <v>32619.599999999999</v>
      </c>
      <c r="H16" s="98">
        <f>'1'!L20</f>
        <v>0</v>
      </c>
      <c r="I16" s="99"/>
    </row>
    <row r="17" spans="1:10" ht="16.5" customHeight="1">
      <c r="A17" s="148" t="s">
        <v>8</v>
      </c>
      <c r="B17" s="148"/>
      <c r="C17" s="148"/>
      <c r="D17" s="100">
        <f>SUM(D16:D16)</f>
        <v>32619.599999999999</v>
      </c>
      <c r="E17" s="100">
        <f>SUM(E16:E16)</f>
        <v>0</v>
      </c>
      <c r="F17" s="100">
        <f>SUM(F16:F16)</f>
        <v>0</v>
      </c>
      <c r="G17" s="100">
        <f>SUM(G16:G16)</f>
        <v>32619.599999999999</v>
      </c>
      <c r="H17" s="100">
        <f>SUM(H16:H16)</f>
        <v>0</v>
      </c>
      <c r="I17" s="99"/>
    </row>
    <row r="18" spans="1:10" ht="16.5" customHeight="1">
      <c r="A18" s="149" t="s">
        <v>36</v>
      </c>
      <c r="B18" s="149"/>
      <c r="C18" s="149"/>
      <c r="D18" s="98">
        <f>ROUND(D17*0.05,2)</f>
        <v>1630.98</v>
      </c>
      <c r="E18" s="101"/>
      <c r="F18" s="101"/>
      <c r="G18" s="101"/>
      <c r="H18" s="101"/>
    </row>
    <row r="19" spans="1:10" ht="16.5" customHeight="1">
      <c r="A19" s="150" t="s">
        <v>50</v>
      </c>
      <c r="B19" s="150"/>
      <c r="C19" s="150"/>
      <c r="D19" s="98">
        <f>ROUND(D17*0.01,2)</f>
        <v>326.2</v>
      </c>
      <c r="E19" s="101"/>
      <c r="F19" s="101"/>
      <c r="G19" s="101"/>
      <c r="H19" s="101"/>
    </row>
    <row r="20" spans="1:10" ht="16.5" customHeight="1">
      <c r="A20" s="149" t="s">
        <v>51</v>
      </c>
      <c r="B20" s="151"/>
      <c r="C20" s="151"/>
      <c r="D20" s="98">
        <f>ROUND(D17*0.04,2)</f>
        <v>1304.78</v>
      </c>
      <c r="E20" s="101"/>
      <c r="F20" s="101"/>
      <c r="G20" s="101"/>
      <c r="H20" s="101"/>
    </row>
    <row r="21" spans="1:10" ht="16.5" customHeight="1">
      <c r="A21" s="148" t="s">
        <v>37</v>
      </c>
      <c r="B21" s="148"/>
      <c r="C21" s="148"/>
      <c r="D21" s="100">
        <f>D17+D18+D20</f>
        <v>35555.360000000001</v>
      </c>
      <c r="E21" s="101"/>
      <c r="F21" s="101"/>
      <c r="G21" s="101"/>
      <c r="H21" s="101"/>
      <c r="J21" s="101"/>
    </row>
    <row r="25" spans="1:10" s="63" customFormat="1">
      <c r="A25" s="61" t="s">
        <v>60</v>
      </c>
      <c r="B25" s="102"/>
      <c r="C25" s="102"/>
      <c r="D25" s="102" t="s">
        <v>49</v>
      </c>
      <c r="E25" s="102"/>
      <c r="F25" s="103"/>
      <c r="G25" s="103"/>
      <c r="H25" s="103"/>
    </row>
    <row r="26" spans="1:10" s="63" customFormat="1">
      <c r="A26" s="66" t="s">
        <v>65</v>
      </c>
      <c r="B26" s="66"/>
      <c r="C26" s="66"/>
      <c r="D26" s="104"/>
      <c r="E26" s="136" t="s">
        <v>71</v>
      </c>
      <c r="F26" s="136"/>
      <c r="G26" s="136"/>
      <c r="H26" s="103"/>
    </row>
    <row r="27" spans="1:10" s="63" customFormat="1">
      <c r="A27" s="66"/>
      <c r="B27" s="66"/>
      <c r="C27" s="66"/>
      <c r="D27" s="104"/>
      <c r="E27" s="104"/>
      <c r="F27" s="103"/>
      <c r="G27" s="103"/>
      <c r="H27" s="103"/>
    </row>
    <row r="28" spans="1:10" s="63" customFormat="1">
      <c r="A28" s="66"/>
      <c r="B28" s="66"/>
      <c r="C28" s="66"/>
      <c r="D28" s="104"/>
      <c r="E28" s="104"/>
      <c r="F28" s="103"/>
      <c r="G28" s="103"/>
      <c r="H28" s="103"/>
    </row>
    <row r="29" spans="1:10" s="63" customFormat="1">
      <c r="A29" s="104"/>
      <c r="B29" s="104"/>
      <c r="C29" s="104"/>
      <c r="D29" s="105"/>
      <c r="E29" s="105"/>
      <c r="F29" s="103"/>
      <c r="G29" s="103"/>
      <c r="H29" s="103"/>
    </row>
    <row r="30" spans="1:10" s="63" customFormat="1">
      <c r="A30" s="102" t="s">
        <v>59</v>
      </c>
      <c r="B30" s="102"/>
      <c r="C30" s="102"/>
      <c r="D30" s="102" t="s">
        <v>49</v>
      </c>
      <c r="E30" s="102"/>
      <c r="F30" s="103"/>
      <c r="G30" s="103"/>
      <c r="H30" s="103"/>
    </row>
    <row r="31" spans="1:10" s="63" customFormat="1">
      <c r="A31" s="61" t="s">
        <v>61</v>
      </c>
      <c r="B31" s="61"/>
      <c r="C31" s="61"/>
      <c r="D31" s="61"/>
      <c r="E31" s="136" t="s">
        <v>72</v>
      </c>
      <c r="F31" s="136"/>
      <c r="G31" s="136"/>
      <c r="H31" s="103"/>
    </row>
  </sheetData>
  <mergeCells count="16">
    <mergeCell ref="E31:G31"/>
    <mergeCell ref="A17:C17"/>
    <mergeCell ref="A18:C18"/>
    <mergeCell ref="A19:C19"/>
    <mergeCell ref="A20:C20"/>
    <mergeCell ref="A21:C21"/>
    <mergeCell ref="E26:G26"/>
    <mergeCell ref="A2:H2"/>
    <mergeCell ref="A3:H3"/>
    <mergeCell ref="A14:A15"/>
    <mergeCell ref="B14:B15"/>
    <mergeCell ref="C14:C15"/>
    <mergeCell ref="D14:D15"/>
    <mergeCell ref="E14:G14"/>
    <mergeCell ref="H14:H15"/>
    <mergeCell ref="C5:H5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9"/>
  <sheetViews>
    <sheetView tabSelected="1" showOutlineSymbols="0" view="pageBreakPreview" topLeftCell="B12" zoomScale="115" zoomScaleNormal="115" zoomScaleSheetLayoutView="115" zoomScalePageLayoutView="145" workbookViewId="0">
      <selection activeCell="B20" sqref="B20:K20"/>
    </sheetView>
  </sheetViews>
  <sheetFormatPr defaultColWidth="8.88671875" defaultRowHeight="15.75"/>
  <cols>
    <col min="1" max="1" width="4.44140625" style="32" customWidth="1"/>
    <col min="2" max="2" width="3.88671875" style="1" customWidth="1"/>
    <col min="3" max="3" width="25.5546875" style="1" customWidth="1"/>
    <col min="4" max="4" width="4.88671875" style="32" customWidth="1"/>
    <col min="5" max="5" width="4.6640625" style="32" customWidth="1"/>
    <col min="6" max="7" width="6.109375" style="1" customWidth="1"/>
    <col min="8" max="8" width="7.5546875" style="1" customWidth="1"/>
    <col min="9" max="9" width="7.109375" style="1" customWidth="1"/>
    <col min="10" max="10" width="8.6640625" style="1" customWidth="1"/>
    <col min="11" max="11" width="7.44140625" style="1" customWidth="1"/>
    <col min="12" max="12" width="7.33203125" style="1" bestFit="1" customWidth="1"/>
    <col min="13" max="13" width="7.5546875" style="1" customWidth="1"/>
    <col min="14" max="14" width="8.6640625" style="1" customWidth="1"/>
    <col min="15" max="15" width="7.5546875" style="1" customWidth="1"/>
    <col min="16" max="16" width="10.109375" style="1" customWidth="1"/>
    <col min="17" max="16384" width="8.88671875" style="1"/>
  </cols>
  <sheetData>
    <row r="1" spans="1:16" ht="18.75">
      <c r="A1" s="152" t="s">
        <v>68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6" ht="82.7" customHeight="1">
      <c r="A2" s="153" t="str">
        <f>Kopsav!C16</f>
        <v>Viedās apgaismouma vadības sistēmas nomas maksa (par 1mēnesi iekļaujot servera vietas nomu un atjauninājumu, abonēšanas maksa sim kartēm, datu pārraide, Datu plūsmas drošības Tunelis.s)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6">
      <c r="A3" s="165" t="s">
        <v>16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4.5" customHeight="1">
      <c r="A4" s="3"/>
      <c r="B4" s="4"/>
      <c r="C4" s="4"/>
      <c r="D4" s="3"/>
      <c r="E4" s="3"/>
      <c r="F4" s="4"/>
      <c r="G4" s="4"/>
      <c r="H4" s="4"/>
      <c r="I4" s="4"/>
      <c r="J4" s="4"/>
      <c r="K4" s="6"/>
      <c r="L4" s="4"/>
      <c r="M4" s="6"/>
      <c r="N4" s="6"/>
      <c r="O4" s="6"/>
      <c r="P4" s="6"/>
    </row>
    <row r="5" spans="1:16">
      <c r="A5" s="33" t="s">
        <v>11</v>
      </c>
      <c r="B5" s="7"/>
      <c r="C5" s="8"/>
      <c r="D5" s="155" t="str">
        <f>Kopsav!C5</f>
        <v>Siltumnīcefekta gāzu emisiju samazināšana ar viedajām apgaismojuma tehnoloģijām Daugavpils pilsētā</v>
      </c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16" ht="15.75" customHeight="1">
      <c r="A6" s="33" t="s">
        <v>15</v>
      </c>
      <c r="B6" s="7"/>
      <c r="C6" s="8"/>
      <c r="D6" s="155" t="str">
        <f>Kopsav!C6</f>
        <v>Siltumnīcefekta gāzu emisiju samazināšana ar viedajām apgaismojuma tehnoloģijām Daugavpils pilsētā</v>
      </c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</row>
    <row r="7" spans="1:16" ht="15.75" customHeight="1">
      <c r="A7" s="33" t="s">
        <v>12</v>
      </c>
      <c r="B7" s="7"/>
      <c r="D7" s="155" t="str">
        <f>Kopsav!C7</f>
        <v>Daugavpils</v>
      </c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</row>
    <row r="8" spans="1:16">
      <c r="A8" s="33" t="s">
        <v>20</v>
      </c>
      <c r="B8" s="7"/>
      <c r="D8" s="155" t="str">
        <f>Kopsav!C8</f>
        <v>DPD 2018/165</v>
      </c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</row>
    <row r="9" spans="1:16">
      <c r="A9" s="33"/>
      <c r="B9" s="7"/>
      <c r="D9" s="67"/>
      <c r="E9" s="67"/>
      <c r="F9" s="67"/>
      <c r="G9" s="67"/>
      <c r="H9" s="67"/>
      <c r="I9" s="68"/>
      <c r="J9" s="68"/>
      <c r="K9" s="67"/>
      <c r="L9" s="67"/>
      <c r="M9" s="67"/>
      <c r="N9" s="68"/>
      <c r="O9" s="68"/>
      <c r="P9" s="67"/>
    </row>
    <row r="10" spans="1:16">
      <c r="A10" s="34" t="s">
        <v>14</v>
      </c>
      <c r="B10" s="9"/>
      <c r="C10" s="9"/>
      <c r="D10" s="37"/>
      <c r="E10" s="37"/>
      <c r="F10" s="9"/>
      <c r="G10" s="34" t="s">
        <v>38</v>
      </c>
      <c r="H10" s="9"/>
      <c r="I10" s="166">
        <f>P20</f>
        <v>32619.599999999999</v>
      </c>
      <c r="J10" s="166"/>
      <c r="K10" s="10" t="s">
        <v>13</v>
      </c>
      <c r="L10" s="10"/>
      <c r="M10" s="11"/>
      <c r="N10" s="169"/>
      <c r="O10" s="169"/>
      <c r="P10" s="10"/>
    </row>
    <row r="11" spans="1:16">
      <c r="A11" s="12">
        <v>1.2408999999999999</v>
      </c>
      <c r="B11" s="13">
        <v>1</v>
      </c>
      <c r="C11" s="5">
        <v>1</v>
      </c>
      <c r="D11" s="38">
        <v>7.25</v>
      </c>
      <c r="E11" s="38">
        <v>1</v>
      </c>
      <c r="F11" s="9"/>
      <c r="G11" s="9"/>
      <c r="H11" s="9"/>
      <c r="I11" s="14" t="s">
        <v>1</v>
      </c>
      <c r="J11" s="15" t="s">
        <v>6</v>
      </c>
      <c r="K11" s="10"/>
      <c r="L11" s="10"/>
      <c r="M11" s="11"/>
      <c r="N11" s="170"/>
      <c r="O11" s="170"/>
      <c r="P11" s="170"/>
    </row>
    <row r="12" spans="1:16" ht="15" customHeight="1">
      <c r="A12" s="159" t="s">
        <v>9</v>
      </c>
      <c r="B12" s="161" t="s">
        <v>7</v>
      </c>
      <c r="C12" s="163" t="s">
        <v>39</v>
      </c>
      <c r="D12" s="159" t="s">
        <v>40</v>
      </c>
      <c r="E12" s="159" t="s">
        <v>41</v>
      </c>
      <c r="F12" s="156" t="s">
        <v>2</v>
      </c>
      <c r="G12" s="157"/>
      <c r="H12" s="157"/>
      <c r="I12" s="157"/>
      <c r="J12" s="157"/>
      <c r="K12" s="158"/>
      <c r="L12" s="156" t="s">
        <v>3</v>
      </c>
      <c r="M12" s="157"/>
      <c r="N12" s="157"/>
      <c r="O12" s="157"/>
      <c r="P12" s="158"/>
    </row>
    <row r="13" spans="1:16" ht="74.25" customHeight="1" thickBot="1">
      <c r="A13" s="160"/>
      <c r="B13" s="162"/>
      <c r="C13" s="164"/>
      <c r="D13" s="160"/>
      <c r="E13" s="160"/>
      <c r="F13" s="69" t="s">
        <v>42</v>
      </c>
      <c r="G13" s="69" t="s">
        <v>43</v>
      </c>
      <c r="H13" s="70" t="s">
        <v>4</v>
      </c>
      <c r="I13" s="71" t="s">
        <v>44</v>
      </c>
      <c r="J13" s="71" t="s">
        <v>10</v>
      </c>
      <c r="K13" s="71" t="s">
        <v>5</v>
      </c>
      <c r="L13" s="71" t="s">
        <v>45</v>
      </c>
      <c r="M13" s="70" t="s">
        <v>4</v>
      </c>
      <c r="N13" s="71" t="s">
        <v>44</v>
      </c>
      <c r="O13" s="71" t="s">
        <v>10</v>
      </c>
      <c r="P13" s="71" t="s">
        <v>0</v>
      </c>
    </row>
    <row r="14" spans="1:16" ht="4.5" customHeight="1" thickTop="1">
      <c r="A14" s="16"/>
      <c r="B14" s="16">
        <v>1.1499999999999999</v>
      </c>
      <c r="C14" s="17"/>
      <c r="D14" s="18"/>
      <c r="E14" s="18"/>
      <c r="F14" s="19"/>
      <c r="G14" s="19"/>
      <c r="H14" s="18"/>
      <c r="I14" s="18"/>
      <c r="J14" s="18"/>
      <c r="K14" s="18"/>
      <c r="L14" s="18"/>
      <c r="M14" s="18"/>
      <c r="N14" s="18"/>
      <c r="O14" s="18"/>
      <c r="P14" s="18"/>
    </row>
    <row r="15" spans="1:16">
      <c r="A15" s="114"/>
      <c r="B15" s="115"/>
      <c r="C15" s="116" t="s">
        <v>52</v>
      </c>
      <c r="D15" s="117"/>
      <c r="E15" s="117"/>
      <c r="F15" s="126"/>
      <c r="G15" s="126"/>
      <c r="H15" s="127"/>
      <c r="I15" s="127"/>
      <c r="J15" s="127"/>
      <c r="K15" s="127"/>
      <c r="L15" s="127"/>
      <c r="M15" s="127"/>
      <c r="N15" s="127"/>
      <c r="O15" s="127"/>
      <c r="P15" s="127"/>
    </row>
    <row r="16" spans="1:16">
      <c r="A16" s="112">
        <v>1</v>
      </c>
      <c r="B16" s="113"/>
      <c r="C16" s="122"/>
      <c r="D16" s="122"/>
      <c r="E16" s="122"/>
      <c r="F16" s="35"/>
      <c r="G16" s="80"/>
      <c r="H16" s="110"/>
      <c r="I16" s="110"/>
      <c r="J16" s="80"/>
      <c r="K16" s="80"/>
      <c r="L16" s="80"/>
      <c r="M16" s="80"/>
      <c r="N16" s="80"/>
      <c r="O16" s="80"/>
      <c r="P16" s="111"/>
    </row>
    <row r="17" spans="1:20" s="20" customFormat="1" ht="12">
      <c r="A17" s="112">
        <v>5</v>
      </c>
      <c r="B17" s="113"/>
      <c r="C17" s="122" t="s">
        <v>53</v>
      </c>
      <c r="D17" s="122"/>
      <c r="E17" s="122"/>
      <c r="F17" s="80"/>
      <c r="G17" s="80"/>
      <c r="H17" s="110"/>
      <c r="I17" s="110"/>
      <c r="J17" s="80"/>
      <c r="K17" s="80"/>
      <c r="L17" s="80"/>
      <c r="M17" s="80"/>
      <c r="N17" s="80"/>
      <c r="O17" s="80"/>
      <c r="P17" s="111"/>
      <c r="S17" s="128"/>
      <c r="T17" s="128"/>
    </row>
    <row r="18" spans="1:20" s="20" customFormat="1" ht="60">
      <c r="A18" s="113"/>
      <c r="B18" s="113"/>
      <c r="C18" s="123" t="s">
        <v>66</v>
      </c>
      <c r="D18" s="124" t="s">
        <v>54</v>
      </c>
      <c r="E18" s="125">
        <v>60</v>
      </c>
      <c r="F18" s="80">
        <v>0</v>
      </c>
      <c r="G18" s="80">
        <v>0</v>
      </c>
      <c r="H18" s="80">
        <f t="shared" ref="H18" si="0">ROUND(F18*G18,2)</f>
        <v>0</v>
      </c>
      <c r="I18" s="110">
        <v>0</v>
      </c>
      <c r="J18" s="110">
        <f>ROUND(543.66*P,2)</f>
        <v>543.66</v>
      </c>
      <c r="K18" s="80">
        <f t="shared" ref="K18" si="1">SUM(H18:J18)</f>
        <v>543.66</v>
      </c>
      <c r="L18" s="80">
        <f t="shared" ref="L18" si="2">F18*E18</f>
        <v>0</v>
      </c>
      <c r="M18" s="80">
        <f t="shared" ref="M18" si="3">H18*E18</f>
        <v>0</v>
      </c>
      <c r="N18" s="80">
        <f t="shared" ref="N18" si="4">I18*E18</f>
        <v>0</v>
      </c>
      <c r="O18" s="80">
        <f t="shared" ref="O18" si="5">J18*E18</f>
        <v>32619.599999999999</v>
      </c>
      <c r="P18" s="111">
        <f t="shared" ref="P18" si="6">SUM(M18:O18)</f>
        <v>32619.599999999999</v>
      </c>
      <c r="S18" s="128"/>
      <c r="T18" s="128"/>
    </row>
    <row r="19" spans="1:20" s="20" customFormat="1" ht="12">
      <c r="A19" s="118"/>
      <c r="B19" s="118"/>
      <c r="C19" s="119"/>
      <c r="D19" s="120"/>
      <c r="E19" s="121"/>
      <c r="F19" s="80"/>
      <c r="G19" s="80"/>
      <c r="H19" s="80"/>
      <c r="I19" s="110"/>
      <c r="J19" s="110"/>
      <c r="K19" s="108"/>
      <c r="L19" s="108"/>
      <c r="M19" s="108"/>
      <c r="N19" s="108"/>
      <c r="O19" s="108"/>
      <c r="P19" s="109"/>
      <c r="S19" s="128"/>
      <c r="T19" s="128"/>
    </row>
    <row r="20" spans="1:20">
      <c r="A20" s="81"/>
      <c r="B20" s="167" t="s">
        <v>46</v>
      </c>
      <c r="C20" s="167"/>
      <c r="D20" s="167"/>
      <c r="E20" s="167"/>
      <c r="F20" s="167"/>
      <c r="G20" s="167"/>
      <c r="H20" s="167"/>
      <c r="I20" s="167"/>
      <c r="J20" s="167"/>
      <c r="K20" s="167"/>
      <c r="L20" s="82">
        <f>SUM(L17:L19)</f>
        <v>0</v>
      </c>
      <c r="M20" s="82">
        <f>SUM(M17:M19)</f>
        <v>0</v>
      </c>
      <c r="N20" s="82">
        <f>SUM(N17:N19)</f>
        <v>0</v>
      </c>
      <c r="O20" s="82">
        <f>SUM(O17:O19)</f>
        <v>32619.599999999999</v>
      </c>
      <c r="P20" s="83">
        <f>SUM(M20:O20)</f>
        <v>32619.599999999999</v>
      </c>
      <c r="S20" s="128"/>
      <c r="T20" s="128"/>
    </row>
    <row r="21" spans="1:20" s="2" customFormat="1" ht="13.5">
      <c r="A21" s="21"/>
      <c r="C21" s="22"/>
      <c r="D21" s="23"/>
      <c r="E21" s="24"/>
      <c r="H21" s="25"/>
      <c r="J21" s="26"/>
      <c r="M21" s="27"/>
      <c r="N21" s="27"/>
      <c r="O21" s="168"/>
      <c r="P21" s="168"/>
    </row>
    <row r="22" spans="1:20" s="2" customFormat="1" ht="13.5">
      <c r="A22" s="28"/>
      <c r="B22" s="29" t="s">
        <v>1</v>
      </c>
      <c r="C22" s="131" t="s">
        <v>71</v>
      </c>
      <c r="D22" s="39"/>
      <c r="E22" s="73"/>
      <c r="F22" s="74"/>
      <c r="G22" s="74"/>
      <c r="H22" s="75"/>
      <c r="J22" s="26"/>
      <c r="K22" s="36"/>
      <c r="L22" s="78"/>
      <c r="M22" s="79"/>
      <c r="N22" s="79"/>
      <c r="O22" s="79"/>
    </row>
    <row r="23" spans="1:20" s="2" customFormat="1" ht="12.75">
      <c r="A23" s="21"/>
      <c r="C23" s="72" t="s">
        <v>65</v>
      </c>
      <c r="D23" s="40"/>
      <c r="E23" s="31" t="s">
        <v>25</v>
      </c>
      <c r="F23" s="31"/>
      <c r="H23" s="31"/>
      <c r="I23" s="30"/>
      <c r="J23" s="30"/>
      <c r="K23" s="36"/>
      <c r="L23" s="24"/>
      <c r="M23" s="79"/>
      <c r="N23" s="79"/>
      <c r="O23" s="79"/>
    </row>
    <row r="24" spans="1:20" s="2" customFormat="1" ht="12.75">
      <c r="A24" s="21"/>
      <c r="D24" s="21"/>
      <c r="E24" s="21"/>
      <c r="P24" s="129"/>
    </row>
    <row r="25" spans="1:20" s="2" customFormat="1" ht="12.75">
      <c r="A25" s="76"/>
      <c r="D25" s="21"/>
      <c r="E25" s="21"/>
    </row>
    <row r="26" spans="1:20" s="2" customFormat="1" ht="12.75">
      <c r="A26" s="21"/>
      <c r="D26" s="21"/>
      <c r="E26" s="21"/>
    </row>
    <row r="27" spans="1:20" s="2" customFormat="1" ht="12.75">
      <c r="A27" s="77" t="s">
        <v>59</v>
      </c>
      <c r="C27" s="132" t="s">
        <v>72</v>
      </c>
      <c r="D27" s="133"/>
      <c r="E27" s="133"/>
      <c r="F27" s="74"/>
      <c r="G27" s="74"/>
      <c r="H27" s="74"/>
    </row>
    <row r="28" spans="1:20" s="2" customFormat="1" ht="12.75">
      <c r="A28" s="21"/>
      <c r="C28" s="31" t="s">
        <v>61</v>
      </c>
      <c r="D28" s="21"/>
      <c r="E28" s="31" t="s">
        <v>25</v>
      </c>
    </row>
    <row r="29" spans="1:20" s="2" customFormat="1" ht="12.75">
      <c r="A29" s="21"/>
      <c r="D29" s="21"/>
      <c r="E29" s="21"/>
    </row>
  </sheetData>
  <sheetProtection selectLockedCells="1" selectUnlockedCells="1"/>
  <mergeCells count="19">
    <mergeCell ref="B20:K20"/>
    <mergeCell ref="O21:P21"/>
    <mergeCell ref="N10:O10"/>
    <mergeCell ref="N11:P11"/>
    <mergeCell ref="L12:P12"/>
    <mergeCell ref="A1:P1"/>
    <mergeCell ref="A2:P2"/>
    <mergeCell ref="D5:P5"/>
    <mergeCell ref="F12:K12"/>
    <mergeCell ref="A12:A13"/>
    <mergeCell ref="B12:B13"/>
    <mergeCell ref="C12:C13"/>
    <mergeCell ref="D12:D13"/>
    <mergeCell ref="E12:E13"/>
    <mergeCell ref="D8:P8"/>
    <mergeCell ref="D7:P7"/>
    <mergeCell ref="D6:P6"/>
    <mergeCell ref="A3:P3"/>
    <mergeCell ref="I10:J10"/>
  </mergeCells>
  <conditionalFormatting sqref="D16:D18">
    <cfRule type="cellIs" dxfId="3" priority="55" stopIfTrue="1" operator="equal">
      <formula>0</formula>
    </cfRule>
    <cfRule type="expression" dxfId="2" priority="56" stopIfTrue="1">
      <formula>#DIV/0!</formula>
    </cfRule>
  </conditionalFormatting>
  <conditionalFormatting sqref="D19">
    <cfRule type="cellIs" dxfId="1" priority="25" stopIfTrue="1" operator="equal">
      <formula>0</formula>
    </cfRule>
    <cfRule type="expression" dxfId="0" priority="26" stopIfTrue="1">
      <formula>#DIV/0!</formula>
    </cfRule>
  </conditionalFormatting>
  <printOptions horizontalCentered="1"/>
  <pageMargins left="0.47244094488188981" right="0.47244094488188981" top="0.98425196850393704" bottom="0.39370078740157483" header="0.23622047244094491" footer="0.23622047244094491"/>
  <pageSetup paperSize="9" scale="89" firstPageNumber="0" fitToWidth="0" orientation="landscape" horizontalDpi="300" verticalDpi="300" r:id="rId1"/>
  <headerFooter alignWithMargins="0">
    <oddFooter>&amp;R&amp;"Times New Roman,Обычный"&amp;8&amp;P (&amp;N)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Koptāme</vt:lpstr>
      <vt:lpstr>Kopsav</vt:lpstr>
      <vt:lpstr>1</vt:lpstr>
      <vt:lpstr>D</vt:lpstr>
      <vt:lpstr>M</vt:lpstr>
      <vt:lpstr>P</vt:lpstr>
      <vt:lpstr>'1'!Print_Area</vt:lpstr>
      <vt:lpstr>Kopsav!Print_Area</vt:lpstr>
      <vt:lpstr>Koptāme!Print_Area</vt:lpstr>
      <vt:lpstr>S</vt:lpstr>
      <vt:lpstr>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Ozoliņa</dc:creator>
  <cp:lastModifiedBy>Anna Didevica</cp:lastModifiedBy>
  <cp:lastPrinted>2018-12-08T17:49:03Z</cp:lastPrinted>
  <dcterms:created xsi:type="dcterms:W3CDTF">2014-08-28T12:01:40Z</dcterms:created>
  <dcterms:modified xsi:type="dcterms:W3CDTF">2021-03-01T12:01:23Z</dcterms:modified>
</cp:coreProperties>
</file>